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ZKOLNIC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<sst xmlns="http://schemas.openxmlformats.org/spreadsheetml/2006/main" count="36" uniqueCount="20">
  <si>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TABELA OBJĘTOŚCI ROBÓT ZIEMNYCH</t>
  </si>
  <si>
    <t>Zał. nr 3.</t>
  </si>
  <si>
    <t xml:space="preserve">Powierzchnia </t>
  </si>
  <si>
    <t>Średnia powierzchnia</t>
  </si>
  <si>
    <t xml:space="preserve">       Objętość</t>
  </si>
  <si>
    <t>Zużycie</t>
  </si>
  <si>
    <t>Nadmiar objętości</t>
  </si>
  <si>
    <t>Suma algebraiczna</t>
  </si>
  <si>
    <t xml:space="preserve">Km </t>
  </si>
  <si>
    <t>Hm</t>
  </si>
  <si>
    <t>Wykop</t>
  </si>
  <si>
    <t>Nasyp</t>
  </si>
  <si>
    <t>Odl.</t>
  </si>
  <si>
    <t>na miejscu</t>
  </si>
  <si>
    <t>Odkład</t>
  </si>
  <si>
    <t>Dokop</t>
  </si>
  <si>
    <t>m2</t>
  </si>
  <si>
    <t>m</t>
  </si>
  <si>
    <t>m3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</si>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</sst>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0;[Red]\-#,##0"/>
    <numFmt numFmtId="166" formatCode="0.0"/>
    <numFmt numFmtId="167" formatCode="0.000"/>
    <numFmt numFmtId="168" formatCode="0.0000"/>
  </numFmts>
  <fonts count="41">
    <font>
      <sz val="10"/>
      <name val="MS Sans Serif"/>
      <family val="0"/>
    </font>
    <font>
      <sz val="10"/>
      <name val="Arial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5" fillId="0" borderId="0" xfId="42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0" xfId="42" applyFont="1" applyFill="1" applyBorder="1" applyAlignment="1" applyProtection="1">
      <alignment horizontal="center"/>
      <protection/>
    </xf>
    <xf numFmtId="164" fontId="2" fillId="0" borderId="11" xfId="42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10" xfId="43" applyFont="1" applyFill="1" applyBorder="1" applyAlignment="1" applyProtection="1">
      <alignment horizontal="center"/>
      <protection/>
    </xf>
    <xf numFmtId="165" fontId="2" fillId="0" borderId="11" xfId="43" applyFont="1" applyFill="1" applyBorder="1" applyAlignment="1" applyProtection="1">
      <alignment horizontal="center"/>
      <protection/>
    </xf>
    <xf numFmtId="164" fontId="2" fillId="0" borderId="17" xfId="42" applyFont="1" applyFill="1" applyBorder="1" applyAlignment="1" applyProtection="1">
      <alignment horizontal="center"/>
      <protection/>
    </xf>
    <xf numFmtId="164" fontId="2" fillId="0" borderId="18" xfId="42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0" xfId="43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1" fontId="6" fillId="0" borderId="0" xfId="0" applyNumberFormat="1" applyFont="1" applyAlignment="1">
      <alignment horizontal="center"/>
    </xf>
    <xf numFmtId="1" fontId="6" fillId="0" borderId="0" xfId="42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showGridLines="0" tabSelected="1" zoomScale="110" zoomScaleNormal="110" zoomScalePageLayoutView="0" workbookViewId="0" topLeftCell="A1">
      <selection activeCell="D157" sqref="D157"/>
    </sheetView>
  </sheetViews>
  <sheetFormatPr defaultColWidth="9.140625" defaultRowHeight="12.75"/>
  <cols>
    <col min="1" max="1" width="4.00390625" style="1" customWidth="1"/>
    <col min="2" max="2" width="6.28125" style="1" customWidth="1"/>
    <col min="3" max="3" width="5.8515625" style="1" customWidth="1"/>
    <col min="4" max="4" width="5.57421875" style="1" customWidth="1"/>
    <col min="5" max="5" width="6.421875" style="1" customWidth="1"/>
    <col min="6" max="6" width="6.57421875" style="1" customWidth="1"/>
    <col min="7" max="7" width="5.8515625" style="1" customWidth="1"/>
    <col min="8" max="8" width="7.57421875" style="1" customWidth="1"/>
    <col min="9" max="9" width="9.00390625" style="1" customWidth="1"/>
    <col min="10" max="10" width="7.7109375" style="1" customWidth="1"/>
    <col min="11" max="11" width="8.8515625" style="1" customWidth="1"/>
    <col min="12" max="13" width="7.57421875" style="1" customWidth="1"/>
    <col min="14" max="14" width="8.140625" style="1" customWidth="1"/>
    <col min="15" max="16384" width="9.140625" style="1" customWidth="1"/>
  </cols>
  <sheetData>
    <row r="1" spans="3:14" ht="30.75" customHeight="1">
      <c r="C1"/>
      <c r="D1" s="2" t="s">
        <v>0</v>
      </c>
      <c r="J1" s="3"/>
      <c r="M1" s="4"/>
      <c r="N1" s="5" t="s">
        <v>1</v>
      </c>
    </row>
    <row r="2" spans="3:14" ht="18.75" customHeight="1">
      <c r="C2"/>
      <c r="D2" s="2"/>
      <c r="J2" s="3"/>
      <c r="M2" s="4"/>
      <c r="N2" s="5"/>
    </row>
    <row r="3" spans="3:14" ht="23.25" customHeight="1">
      <c r="C3"/>
      <c r="D3" s="6"/>
      <c r="J3" s="3"/>
      <c r="M3" s="4"/>
      <c r="N3" s="5"/>
    </row>
    <row r="4" spans="1:14" s="13" customFormat="1" ht="11.25">
      <c r="A4" s="7"/>
      <c r="B4" s="8"/>
      <c r="C4" s="9" t="s">
        <v>2</v>
      </c>
      <c r="D4" s="8"/>
      <c r="E4" s="9" t="s">
        <v>3</v>
      </c>
      <c r="F4" s="8"/>
      <c r="G4" s="10"/>
      <c r="H4" s="9" t="s">
        <v>4</v>
      </c>
      <c r="I4" s="8"/>
      <c r="J4" s="11" t="s">
        <v>5</v>
      </c>
      <c r="K4" s="9" t="s">
        <v>6</v>
      </c>
      <c r="L4" s="8"/>
      <c r="M4" s="12" t="s">
        <v>7</v>
      </c>
      <c r="N4" s="8"/>
    </row>
    <row r="5" spans="1:14" s="13" customFormat="1" ht="11.25">
      <c r="A5" s="14" t="s">
        <v>8</v>
      </c>
      <c r="B5" s="15" t="s">
        <v>9</v>
      </c>
      <c r="C5" s="8" t="s">
        <v>10</v>
      </c>
      <c r="D5" s="11" t="s">
        <v>11</v>
      </c>
      <c r="E5" s="11" t="s">
        <v>10</v>
      </c>
      <c r="F5" s="11" t="s">
        <v>11</v>
      </c>
      <c r="G5" s="15" t="s">
        <v>12</v>
      </c>
      <c r="H5" s="11" t="s">
        <v>10</v>
      </c>
      <c r="I5" s="11" t="s">
        <v>11</v>
      </c>
      <c r="J5" s="16" t="s">
        <v>13</v>
      </c>
      <c r="K5" s="17" t="s">
        <v>10</v>
      </c>
      <c r="L5" s="18" t="s">
        <v>11</v>
      </c>
      <c r="M5" s="19" t="s">
        <v>14</v>
      </c>
      <c r="N5" s="19" t="s">
        <v>15</v>
      </c>
    </row>
    <row r="6" spans="1:14" s="13" customFormat="1" ht="11.25">
      <c r="A6" s="20"/>
      <c r="B6" s="21"/>
      <c r="C6" s="22" t="s">
        <v>16</v>
      </c>
      <c r="D6" s="22" t="s">
        <v>16</v>
      </c>
      <c r="E6" s="22" t="s">
        <v>16</v>
      </c>
      <c r="F6" s="22" t="s">
        <v>16</v>
      </c>
      <c r="G6" s="22" t="s">
        <v>17</v>
      </c>
      <c r="H6" s="22" t="s">
        <v>18</v>
      </c>
      <c r="I6" s="22" t="s">
        <v>18</v>
      </c>
      <c r="J6" s="22" t="s">
        <v>18</v>
      </c>
      <c r="K6" s="19" t="s">
        <v>18</v>
      </c>
      <c r="L6" s="22" t="s">
        <v>18</v>
      </c>
      <c r="M6" s="23" t="s">
        <v>18</v>
      </c>
      <c r="N6" s="23" t="s">
        <v>18</v>
      </c>
    </row>
    <row r="7" spans="1:14" s="29" customFormat="1" ht="11.25">
      <c r="A7" s="24"/>
      <c r="B7" s="24"/>
      <c r="C7" s="25"/>
      <c r="D7" s="25"/>
      <c r="E7" s="26"/>
      <c r="F7" s="26"/>
      <c r="G7" s="26"/>
      <c r="H7" s="26"/>
      <c r="I7" s="26"/>
      <c r="J7" s="24"/>
      <c r="K7" s="26"/>
      <c r="L7" s="26"/>
      <c r="M7" s="27" t="s">
        <v>19</v>
      </c>
      <c r="N7" s="28" t="s">
        <v>19</v>
      </c>
    </row>
    <row r="8" spans="1:14" s="29" customFormat="1" ht="11.25">
      <c r="A8" s="30">
        <v>0</v>
      </c>
      <c r="B8" s="30">
        <v>0</v>
      </c>
      <c r="C8" s="26">
        <v>2.2</v>
      </c>
      <c r="D8" s="26">
        <v>0.55</v>
      </c>
      <c r="E8" s="24"/>
      <c r="F8" s="24"/>
      <c r="G8" s="24"/>
      <c r="H8" s="31"/>
      <c r="I8" s="32"/>
      <c r="J8" s="31"/>
      <c r="K8" s="31"/>
      <c r="L8" s="32"/>
      <c r="M8" s="33">
        <v>0</v>
      </c>
      <c r="N8" s="34">
        <v>0</v>
      </c>
    </row>
    <row r="9" spans="1:14" s="29" customFormat="1" ht="11.25">
      <c r="A9" s="24"/>
      <c r="B9" s="24"/>
      <c r="C9" s="24"/>
      <c r="D9" s="25"/>
      <c r="E9" s="30">
        <f>(C10+C8)/2</f>
        <v>1.2000000000000002</v>
      </c>
      <c r="F9" s="30">
        <f>(D10+D8)/2</f>
        <v>0.8</v>
      </c>
      <c r="G9" s="30">
        <f>(A10*1000+B10-A8*1000-B8)</f>
        <v>37</v>
      </c>
      <c r="H9" s="33">
        <f>E9*G9</f>
        <v>44.400000000000006</v>
      </c>
      <c r="I9" s="34">
        <f>F9*G9</f>
        <v>29.6</v>
      </c>
      <c r="J9" s="33">
        <f>MIN(H9:I9)</f>
        <v>29.6</v>
      </c>
      <c r="K9" s="33">
        <f>H9-J9</f>
        <v>14.800000000000004</v>
      </c>
      <c r="L9" s="34">
        <f>I9-J9</f>
        <v>0</v>
      </c>
      <c r="M9" s="27"/>
      <c r="N9" s="28"/>
    </row>
    <row r="10" spans="1:14" s="29" customFormat="1" ht="11.25">
      <c r="A10" s="30">
        <f>Arkusz2!A3</f>
        <v>0</v>
      </c>
      <c r="B10" s="30">
        <f>Arkusz2!B3</f>
        <v>37</v>
      </c>
      <c r="C10" s="26">
        <v>0.2</v>
      </c>
      <c r="D10" s="26">
        <v>1.05</v>
      </c>
      <c r="E10" s="24"/>
      <c r="F10" s="24"/>
      <c r="G10" s="24"/>
      <c r="H10" s="27"/>
      <c r="I10" s="28"/>
      <c r="J10" s="27"/>
      <c r="K10" s="27"/>
      <c r="L10" s="28"/>
      <c r="M10" s="33">
        <f>IF((N8-M8+L9-K9)&lt;0,ABS(N8-M8+L9-K9),0)</f>
        <v>14.800000000000004</v>
      </c>
      <c r="N10" s="33">
        <f>IF((N8-M8+L9-K9)&gt;0,(N8-M8+L9-K9),0)</f>
        <v>0</v>
      </c>
    </row>
    <row r="11" spans="1:14" s="29" customFormat="1" ht="11.25">
      <c r="A11" s="24"/>
      <c r="B11" s="24"/>
      <c r="C11" s="24"/>
      <c r="D11" s="25"/>
      <c r="E11" s="30">
        <f>(C12+C10)/2</f>
        <v>0.30000000000000004</v>
      </c>
      <c r="F11" s="30">
        <f>(D12+D10)/2</f>
        <v>0.95</v>
      </c>
      <c r="G11" s="30">
        <f>(A12*1000+B12-A10*1000-B10)</f>
        <v>48</v>
      </c>
      <c r="H11" s="33">
        <f>E11*G11</f>
        <v>14.400000000000002</v>
      </c>
      <c r="I11" s="34">
        <f>F11*G11</f>
        <v>45.599999999999994</v>
      </c>
      <c r="J11" s="33">
        <f>MIN(H11:I11)</f>
        <v>14.400000000000002</v>
      </c>
      <c r="K11" s="33">
        <f>H11-J11</f>
        <v>0</v>
      </c>
      <c r="L11" s="34">
        <f>I11-J11</f>
        <v>31.199999999999992</v>
      </c>
      <c r="M11" s="27"/>
      <c r="N11" s="28"/>
    </row>
    <row r="12" spans="1:14" s="29" customFormat="1" ht="11.25">
      <c r="A12" s="30">
        <f>Arkusz2!A5</f>
        <v>0</v>
      </c>
      <c r="B12" s="30">
        <f>Arkusz2!B5</f>
        <v>85</v>
      </c>
      <c r="C12" s="26">
        <v>0.4</v>
      </c>
      <c r="D12" s="26">
        <v>0.85</v>
      </c>
      <c r="E12" s="24"/>
      <c r="F12" s="24"/>
      <c r="G12" s="24"/>
      <c r="H12" s="27"/>
      <c r="I12" s="28"/>
      <c r="J12" s="27"/>
      <c r="K12" s="27"/>
      <c r="L12" s="28"/>
      <c r="M12" s="33">
        <f>IF((N10-M10+L11-K11)&lt;0,ABS(N10-M10+L11-K11),0)</f>
        <v>0</v>
      </c>
      <c r="N12" s="33">
        <f>IF((N10-M10+L11-K11)&gt;0,(N10-M10+L11-K11),0)</f>
        <v>16.399999999999988</v>
      </c>
    </row>
    <row r="13" spans="1:14" s="29" customFormat="1" ht="11.25">
      <c r="A13" s="24"/>
      <c r="B13" s="24"/>
      <c r="C13" s="24"/>
      <c r="D13" s="25"/>
      <c r="E13" s="30">
        <f>(C14+C12)/2</f>
        <v>0.25</v>
      </c>
      <c r="F13" s="30">
        <f>(D14+D12)/2</f>
        <v>0.95</v>
      </c>
      <c r="G13" s="30">
        <f>(A14*1000+B14-A12*1000-B12)</f>
        <v>45</v>
      </c>
      <c r="H13" s="33">
        <f>E13*G13</f>
        <v>11.25</v>
      </c>
      <c r="I13" s="34">
        <f>F13*G13</f>
        <v>42.75</v>
      </c>
      <c r="J13" s="33">
        <f>MIN(H13:I13)</f>
        <v>11.25</v>
      </c>
      <c r="K13" s="33">
        <f>H13-J13</f>
        <v>0</v>
      </c>
      <c r="L13" s="34">
        <f>I13-J13</f>
        <v>31.5</v>
      </c>
      <c r="M13" s="27"/>
      <c r="N13" s="28"/>
    </row>
    <row r="14" spans="1:14" s="29" customFormat="1" ht="11.25">
      <c r="A14" s="30">
        <f>Arkusz2!A7</f>
        <v>0</v>
      </c>
      <c r="B14" s="30">
        <f>Arkusz2!B7</f>
        <v>130</v>
      </c>
      <c r="C14" s="26">
        <v>0.1</v>
      </c>
      <c r="D14" s="26">
        <v>1.05</v>
      </c>
      <c r="E14" s="24"/>
      <c r="F14" s="24"/>
      <c r="G14" s="24"/>
      <c r="H14" s="27"/>
      <c r="I14" s="28"/>
      <c r="J14" s="27"/>
      <c r="K14" s="27"/>
      <c r="L14" s="28"/>
      <c r="M14" s="33">
        <f>IF((N12-M12+L13-K13)&lt;0,ABS(N12-M12+L13-K13),0)</f>
        <v>0</v>
      </c>
      <c r="N14" s="33">
        <f>IF((N12-M12+L13-K13)&gt;0,(N12-M12+L13-K13),0)</f>
        <v>47.89999999999999</v>
      </c>
    </row>
    <row r="15" spans="1:14" s="29" customFormat="1" ht="11.25">
      <c r="A15" s="24"/>
      <c r="B15" s="24"/>
      <c r="C15" s="24"/>
      <c r="D15" s="25"/>
      <c r="E15" s="30">
        <f>(C16+C14)/2</f>
        <v>0.25</v>
      </c>
      <c r="F15" s="30">
        <f>(D16+D14)/2</f>
        <v>1.1</v>
      </c>
      <c r="G15" s="30">
        <f>(A16*1000+B16-A14*1000-B14)</f>
        <v>52</v>
      </c>
      <c r="H15" s="33">
        <f>E15*G15</f>
        <v>13</v>
      </c>
      <c r="I15" s="34">
        <f>F15*G15</f>
        <v>57.2</v>
      </c>
      <c r="J15" s="33">
        <f>MIN(H15:I15)</f>
        <v>13</v>
      </c>
      <c r="K15" s="33">
        <f>H15-J15</f>
        <v>0</v>
      </c>
      <c r="L15" s="34">
        <f>I15-J15</f>
        <v>44.2</v>
      </c>
      <c r="M15" s="27"/>
      <c r="N15" s="28"/>
    </row>
    <row r="16" spans="1:14" s="29" customFormat="1" ht="11.25">
      <c r="A16" s="30">
        <f>Arkusz2!A9</f>
        <v>0</v>
      </c>
      <c r="B16" s="30">
        <f>Arkusz2!B9</f>
        <v>182</v>
      </c>
      <c r="C16" s="26">
        <v>0.4</v>
      </c>
      <c r="D16" s="26">
        <v>1.15</v>
      </c>
      <c r="E16" s="24"/>
      <c r="F16" s="24"/>
      <c r="G16" s="24"/>
      <c r="H16" s="27"/>
      <c r="I16" s="28"/>
      <c r="J16" s="27"/>
      <c r="K16" s="27"/>
      <c r="L16" s="28"/>
      <c r="M16" s="33">
        <f>IF((N14-M14+L15-K15)&lt;0,ABS(N14-M14+L15-K15),0)</f>
        <v>0</v>
      </c>
      <c r="N16" s="33">
        <f>IF((N14-M14+L15-K15)&gt;0,(N14-M14+L15-K15),0)</f>
        <v>92.1</v>
      </c>
    </row>
    <row r="17" spans="1:14" s="29" customFormat="1" ht="11.25">
      <c r="A17" s="24"/>
      <c r="B17" s="24"/>
      <c r="C17" s="24"/>
      <c r="D17" s="25"/>
      <c r="E17" s="30">
        <f>(C18+C16)/2</f>
        <v>0.7</v>
      </c>
      <c r="F17" s="30">
        <f>(D18+D16)/2</f>
        <v>1.2</v>
      </c>
      <c r="G17" s="30">
        <f>(A18*1000+B18-A16*1000-B16)</f>
        <v>49</v>
      </c>
      <c r="H17" s="33">
        <f>E17*G17</f>
        <v>34.3</v>
      </c>
      <c r="I17" s="34">
        <f>F17*G17</f>
        <v>58.8</v>
      </c>
      <c r="J17" s="33">
        <f>MIN(H17:I17)</f>
        <v>34.3</v>
      </c>
      <c r="K17" s="33">
        <f>H17-J17</f>
        <v>0</v>
      </c>
      <c r="L17" s="34">
        <f>I17-J17</f>
        <v>24.5</v>
      </c>
      <c r="M17" s="27"/>
      <c r="N17" s="28"/>
    </row>
    <row r="18" spans="1:14" s="29" customFormat="1" ht="11.25">
      <c r="A18" s="30">
        <f>Arkusz2!A11</f>
        <v>0</v>
      </c>
      <c r="B18" s="30">
        <f>Arkusz2!B11</f>
        <v>231</v>
      </c>
      <c r="C18" s="26">
        <v>1</v>
      </c>
      <c r="D18" s="26">
        <v>1.25</v>
      </c>
      <c r="E18" s="24"/>
      <c r="F18" s="24"/>
      <c r="G18" s="24"/>
      <c r="H18" s="27"/>
      <c r="I18" s="28"/>
      <c r="J18" s="27"/>
      <c r="K18" s="27"/>
      <c r="L18" s="28"/>
      <c r="M18" s="33">
        <f>IF((N16-M16+L17-K17)&lt;0,ABS(N16-M16+L17-K17),0)</f>
        <v>0</v>
      </c>
      <c r="N18" s="33">
        <f>IF((N16-M16+L17-K17)&gt;0,(N16-M16+L17-K17),0)</f>
        <v>116.6</v>
      </c>
    </row>
    <row r="19" spans="1:14" s="29" customFormat="1" ht="11.25">
      <c r="A19" s="24"/>
      <c r="B19" s="24"/>
      <c r="C19" s="24"/>
      <c r="D19" s="25"/>
      <c r="E19" s="30">
        <f>(C20+C18)/2</f>
        <v>0.65</v>
      </c>
      <c r="F19" s="30">
        <f>(D20+D18)/2</f>
        <v>1.45</v>
      </c>
      <c r="G19" s="30">
        <f>(A20*1000+B20-A18*1000-B18)</f>
        <v>53</v>
      </c>
      <c r="H19" s="33">
        <f>E19*G19</f>
        <v>34.45</v>
      </c>
      <c r="I19" s="34">
        <f>F19*G19</f>
        <v>76.85</v>
      </c>
      <c r="J19" s="33">
        <f>MIN(H19:I19)</f>
        <v>34.45</v>
      </c>
      <c r="K19" s="33">
        <f>H19-J19</f>
        <v>0</v>
      </c>
      <c r="L19" s="34">
        <f>I19-J19</f>
        <v>42.39999999999999</v>
      </c>
      <c r="M19" s="27"/>
      <c r="N19" s="28"/>
    </row>
    <row r="20" spans="1:14" s="29" customFormat="1" ht="11.25">
      <c r="A20" s="30">
        <f>Arkusz2!A13</f>
        <v>0</v>
      </c>
      <c r="B20" s="30">
        <f>Arkusz2!B13</f>
        <v>284</v>
      </c>
      <c r="C20" s="26">
        <v>0.30000000000000004</v>
      </c>
      <c r="D20" s="26">
        <v>1.65</v>
      </c>
      <c r="E20" s="24"/>
      <c r="F20" s="24"/>
      <c r="G20" s="24"/>
      <c r="H20" s="27"/>
      <c r="I20" s="28"/>
      <c r="J20" s="27"/>
      <c r="K20" s="27"/>
      <c r="L20" s="28"/>
      <c r="M20" s="33">
        <f>IF((N18-M18+L19-K19)&lt;0,ABS(N18-M18+L19-K19),0)</f>
        <v>0</v>
      </c>
      <c r="N20" s="33">
        <f>IF((N18-M18+L19-K19)&gt;0,(N18-M18+L19-K19),0)</f>
        <v>159</v>
      </c>
    </row>
    <row r="21" spans="1:14" s="29" customFormat="1" ht="11.25">
      <c r="A21" s="24"/>
      <c r="B21" s="24"/>
      <c r="C21" s="24"/>
      <c r="D21" s="25"/>
      <c r="E21" s="35">
        <f>(C22+C20)/2</f>
        <v>0.4</v>
      </c>
      <c r="F21" s="30">
        <f>(D22+D20)/2</f>
        <v>1.75</v>
      </c>
      <c r="G21" s="30">
        <f>(A22*1000+B22-A20*1000-B20)</f>
        <v>52</v>
      </c>
      <c r="H21" s="33">
        <f>E21*G21</f>
        <v>20.8</v>
      </c>
      <c r="I21" s="34">
        <f>F21*G21</f>
        <v>91</v>
      </c>
      <c r="J21" s="33">
        <f>MIN(H21:I21)</f>
        <v>20.8</v>
      </c>
      <c r="K21" s="33">
        <f>H21-J21</f>
        <v>0</v>
      </c>
      <c r="L21" s="34">
        <f>I21-J21</f>
        <v>70.2</v>
      </c>
      <c r="M21" s="27"/>
      <c r="N21" s="28"/>
    </row>
    <row r="22" spans="1:14" s="29" customFormat="1" ht="11.25">
      <c r="A22" s="30">
        <f>Arkusz2!A15</f>
        <v>0</v>
      </c>
      <c r="B22" s="30">
        <f>Arkusz2!B15</f>
        <v>336</v>
      </c>
      <c r="C22" s="30">
        <v>0.5</v>
      </c>
      <c r="D22" s="35">
        <v>1.85</v>
      </c>
      <c r="E22" s="25"/>
      <c r="F22" s="24"/>
      <c r="G22" s="24"/>
      <c r="H22" s="27"/>
      <c r="I22" s="28"/>
      <c r="J22" s="27"/>
      <c r="K22" s="27"/>
      <c r="L22" s="28"/>
      <c r="M22" s="33">
        <f>IF((N20-M20+L21-K21)&lt;0,ABS(N20-M20+L21-K21),0)</f>
        <v>0</v>
      </c>
      <c r="N22" s="33">
        <f>IF((N20-M20+L21-K21)&gt;0,(N20-M20+L21-K21),0)</f>
        <v>229.2</v>
      </c>
    </row>
    <row r="23" spans="1:14" s="29" customFormat="1" ht="11.25">
      <c r="A23" s="24"/>
      <c r="B23" s="24"/>
      <c r="C23" s="36"/>
      <c r="D23" s="26"/>
      <c r="E23" s="35">
        <f>(C24+C22)/2</f>
        <v>0.6</v>
      </c>
      <c r="F23" s="30">
        <f>(D24+D22)/2</f>
        <v>2.3</v>
      </c>
      <c r="G23" s="30">
        <f>(A24*1000+B24-A22*1000-B22)</f>
        <v>47</v>
      </c>
      <c r="H23" s="33">
        <f>E23*G23</f>
        <v>28.2</v>
      </c>
      <c r="I23" s="34">
        <f>F23*G23</f>
        <v>108.1</v>
      </c>
      <c r="J23" s="33">
        <f>MIN(H23:I23)</f>
        <v>28.2</v>
      </c>
      <c r="K23" s="33">
        <f>H23-J23</f>
        <v>0</v>
      </c>
      <c r="L23" s="34">
        <f>I23-J23</f>
        <v>79.89999999999999</v>
      </c>
      <c r="M23" s="27"/>
      <c r="N23" s="28"/>
    </row>
    <row r="24" spans="1:14" s="29" customFormat="1" ht="11.25">
      <c r="A24" s="30">
        <f>Arkusz2!A17</f>
        <v>0</v>
      </c>
      <c r="B24" s="30">
        <f>Arkusz2!B17</f>
        <v>383</v>
      </c>
      <c r="C24" s="30">
        <v>0.7</v>
      </c>
      <c r="D24" s="35">
        <v>2.75</v>
      </c>
      <c r="E24" s="25"/>
      <c r="F24" s="24"/>
      <c r="G24" s="24"/>
      <c r="H24" s="27"/>
      <c r="I24" s="28"/>
      <c r="J24" s="27"/>
      <c r="K24" s="27"/>
      <c r="L24" s="28"/>
      <c r="M24" s="33">
        <f>IF((N22-M22+L23-K23)&lt;0,ABS(N22-M22+L23-K23),0)</f>
        <v>0</v>
      </c>
      <c r="N24" s="33">
        <f>IF((N22-M22+L23-K23)&gt;0,(N22-M22+L23-K23),0)</f>
        <v>309.09999999999997</v>
      </c>
    </row>
    <row r="25" spans="1:14" s="29" customFormat="1" ht="11.25">
      <c r="A25" s="24"/>
      <c r="B25" s="24"/>
      <c r="C25" s="36"/>
      <c r="D25" s="26"/>
      <c r="E25" s="30">
        <f>(C26+C24)/2</f>
        <v>0.39999999999999997</v>
      </c>
      <c r="F25" s="30">
        <f>(D26+D24)/2</f>
        <v>2.45</v>
      </c>
      <c r="G25" s="30">
        <f>(A26*1000+B26-A24*1000-B24)</f>
        <v>53</v>
      </c>
      <c r="H25" s="33">
        <f>E25*G25</f>
        <v>21.2</v>
      </c>
      <c r="I25" s="34">
        <f>F25*G25</f>
        <v>129.85000000000002</v>
      </c>
      <c r="J25" s="33">
        <f>MIN(H25:I25)</f>
        <v>21.2</v>
      </c>
      <c r="K25" s="33">
        <f>H25-J25</f>
        <v>0</v>
      </c>
      <c r="L25" s="34">
        <f>I25-J25</f>
        <v>108.65000000000002</v>
      </c>
      <c r="M25" s="27"/>
      <c r="N25" s="28"/>
    </row>
    <row r="26" spans="1:14" s="29" customFormat="1" ht="11.25">
      <c r="A26" s="30">
        <f>Arkusz2!A19</f>
        <v>0</v>
      </c>
      <c r="B26" s="30">
        <f>Arkusz2!B19</f>
        <v>436</v>
      </c>
      <c r="C26" s="26">
        <v>0.1</v>
      </c>
      <c r="D26" s="26">
        <v>2.15</v>
      </c>
      <c r="E26" s="24"/>
      <c r="F26" s="24"/>
      <c r="G26" s="24"/>
      <c r="H26" s="27"/>
      <c r="I26" s="28"/>
      <c r="J26" s="27"/>
      <c r="K26" s="27"/>
      <c r="L26" s="28"/>
      <c r="M26" s="33">
        <f>IF((N24-M24+L25-K25)&lt;0,ABS(N24-M24+L25-K25),0)</f>
        <v>0</v>
      </c>
      <c r="N26" s="33">
        <f>IF((N24-M24+L25-K25)&gt;0,(N24-M24+L25-K25),0)</f>
        <v>417.75</v>
      </c>
    </row>
    <row r="27" spans="1:14" s="29" customFormat="1" ht="11.25">
      <c r="A27" s="24"/>
      <c r="B27" s="24"/>
      <c r="C27" s="24"/>
      <c r="D27" s="25"/>
      <c r="E27" s="30">
        <f>(C28+C26)/2</f>
        <v>0.25</v>
      </c>
      <c r="F27" s="30">
        <f>(D28+D26)/2</f>
        <v>1.7999999999999998</v>
      </c>
      <c r="G27" s="30">
        <f>(A28*1000+B28-A26*1000-B26)</f>
        <v>52</v>
      </c>
      <c r="H27" s="33">
        <f>E27*G27</f>
        <v>13</v>
      </c>
      <c r="I27" s="34">
        <f>F27*G27</f>
        <v>93.6</v>
      </c>
      <c r="J27" s="33">
        <f>MIN(H27:I27)</f>
        <v>13</v>
      </c>
      <c r="K27" s="33">
        <f>H27-J27</f>
        <v>0</v>
      </c>
      <c r="L27" s="34">
        <f>I27-J27</f>
        <v>80.6</v>
      </c>
      <c r="M27" s="27"/>
      <c r="N27" s="28"/>
    </row>
    <row r="28" spans="1:14" s="29" customFormat="1" ht="11.25">
      <c r="A28" s="30">
        <f>Arkusz2!A21</f>
        <v>0</v>
      </c>
      <c r="B28" s="30">
        <f>Arkusz2!B21</f>
        <v>488</v>
      </c>
      <c r="C28" s="26">
        <v>0.4</v>
      </c>
      <c r="D28" s="26">
        <v>1.45</v>
      </c>
      <c r="E28" s="24"/>
      <c r="F28" s="24"/>
      <c r="G28" s="24"/>
      <c r="H28" s="27"/>
      <c r="I28" s="28"/>
      <c r="J28" s="27"/>
      <c r="K28" s="27"/>
      <c r="L28" s="28"/>
      <c r="M28" s="33">
        <f>IF((N26-M26+L27-K27)&lt;0,ABS(N26-M26+L27-K27),0)</f>
        <v>0</v>
      </c>
      <c r="N28" s="33">
        <f>IF((N26-M26+L27-K27)&gt;0,(N26-M26+L27-K27),0)</f>
        <v>498.35</v>
      </c>
    </row>
    <row r="29" spans="1:14" s="29" customFormat="1" ht="11.25">
      <c r="A29" s="24"/>
      <c r="B29" s="24"/>
      <c r="C29" s="24"/>
      <c r="D29" s="25"/>
      <c r="E29" s="30">
        <f>(C30+C28)/2</f>
        <v>0.45</v>
      </c>
      <c r="F29" s="30">
        <f>(D30+D28)/2</f>
        <v>1.4</v>
      </c>
      <c r="G29" s="30">
        <f>(A30*1000+B30-A28*1000-B28)</f>
        <v>52</v>
      </c>
      <c r="H29" s="33">
        <f>E29*G29</f>
        <v>23.400000000000002</v>
      </c>
      <c r="I29" s="34">
        <f>F29*G29</f>
        <v>72.8</v>
      </c>
      <c r="J29" s="33">
        <f>MIN(H29:I29)</f>
        <v>23.400000000000002</v>
      </c>
      <c r="K29" s="33">
        <f>H29-J29</f>
        <v>0</v>
      </c>
      <c r="L29" s="34">
        <f>I29-J29</f>
        <v>49.39999999999999</v>
      </c>
      <c r="M29" s="27"/>
      <c r="N29" s="28"/>
    </row>
    <row r="30" spans="1:14" s="29" customFormat="1" ht="11.25">
      <c r="A30" s="30">
        <f>Arkusz2!A23</f>
        <v>0</v>
      </c>
      <c r="B30" s="30">
        <f>Arkusz2!B23</f>
        <v>540</v>
      </c>
      <c r="C30" s="26">
        <v>0.5</v>
      </c>
      <c r="D30" s="26">
        <v>1.35</v>
      </c>
      <c r="E30" s="24"/>
      <c r="F30" s="24"/>
      <c r="G30" s="24"/>
      <c r="H30" s="27"/>
      <c r="I30" s="28"/>
      <c r="J30" s="27"/>
      <c r="K30" s="27"/>
      <c r="L30" s="28"/>
      <c r="M30" s="33">
        <f>IF((N28-M28+L29-K29)&lt;0,ABS(N28-M28+L29-K29),0)</f>
        <v>0</v>
      </c>
      <c r="N30" s="33">
        <f>IF((N28-M28+L29-K29)&gt;0,(N28-M28+L29-K29),0)</f>
        <v>547.75</v>
      </c>
    </row>
    <row r="31" spans="1:14" s="29" customFormat="1" ht="11.25">
      <c r="A31" s="24"/>
      <c r="B31" s="24"/>
      <c r="C31" s="24"/>
      <c r="D31" s="25"/>
      <c r="E31" s="30">
        <f>(C32+C30)/2</f>
        <v>0.4</v>
      </c>
      <c r="F31" s="30">
        <f>(D32+D30)/2</f>
        <v>1.95</v>
      </c>
      <c r="G31" s="30">
        <f>(A32*1000+B32-A30*1000-B30)</f>
        <v>63</v>
      </c>
      <c r="H31" s="33">
        <f>E31*G31</f>
        <v>25.200000000000003</v>
      </c>
      <c r="I31" s="34">
        <f>F31*G31</f>
        <v>122.85</v>
      </c>
      <c r="J31" s="33">
        <f>MIN(H31:I31)</f>
        <v>25.200000000000003</v>
      </c>
      <c r="K31" s="33">
        <f>H31-J31</f>
        <v>0</v>
      </c>
      <c r="L31" s="34">
        <f>I31-J31</f>
        <v>97.64999999999999</v>
      </c>
      <c r="M31" s="27"/>
      <c r="N31" s="28"/>
    </row>
    <row r="32" spans="1:14" s="29" customFormat="1" ht="11.25">
      <c r="A32" s="30">
        <f>Arkusz2!A25</f>
        <v>0</v>
      </c>
      <c r="B32" s="30">
        <f>Arkusz2!B25</f>
        <v>603</v>
      </c>
      <c r="C32" s="26">
        <v>0.30000000000000004</v>
      </c>
      <c r="D32" s="26">
        <v>2.55</v>
      </c>
      <c r="E32" s="24"/>
      <c r="F32" s="24"/>
      <c r="G32" s="24"/>
      <c r="H32" s="27"/>
      <c r="I32" s="28"/>
      <c r="J32" s="27"/>
      <c r="K32" s="27"/>
      <c r="L32" s="28"/>
      <c r="M32" s="33">
        <f>IF((N30-M30+L31-K31)&lt;0,ABS(N30-M30+L31-K31),0)</f>
        <v>0</v>
      </c>
      <c r="N32" s="33">
        <f>IF((N30-M30+L31-K31)&gt;0,(N30-M30+L31-K31),0)</f>
        <v>645.4</v>
      </c>
    </row>
    <row r="33" spans="1:14" s="29" customFormat="1" ht="11.25">
      <c r="A33" s="24"/>
      <c r="B33" s="24"/>
      <c r="C33" s="24"/>
      <c r="D33" s="25"/>
      <c r="E33" s="30">
        <f>(C34+C32)/2</f>
        <v>0.5</v>
      </c>
      <c r="F33" s="30">
        <f>(D34+D32)/2</f>
        <v>2.75</v>
      </c>
      <c r="G33" s="30">
        <f>(A34*1000+B34-A32*1000-B32)</f>
        <v>49</v>
      </c>
      <c r="H33" s="33">
        <f>E33*G33</f>
        <v>24.5</v>
      </c>
      <c r="I33" s="34">
        <f>F33*G33</f>
        <v>134.75</v>
      </c>
      <c r="J33" s="33">
        <f>MIN(H33:I33)</f>
        <v>24.5</v>
      </c>
      <c r="K33" s="33">
        <f>H33-J33</f>
        <v>0</v>
      </c>
      <c r="L33" s="34">
        <f>I33-J33</f>
        <v>110.25</v>
      </c>
      <c r="M33" s="27"/>
      <c r="N33" s="28"/>
    </row>
    <row r="34" spans="1:14" s="29" customFormat="1" ht="11.25">
      <c r="A34" s="30">
        <f>Arkusz2!A27</f>
        <v>0</v>
      </c>
      <c r="B34" s="30">
        <f>Arkusz2!B27</f>
        <v>652</v>
      </c>
      <c r="C34" s="26">
        <v>0.7</v>
      </c>
      <c r="D34" s="26">
        <v>2.95</v>
      </c>
      <c r="E34" s="24"/>
      <c r="F34" s="24"/>
      <c r="G34" s="24"/>
      <c r="H34" s="27"/>
      <c r="I34" s="28"/>
      <c r="J34" s="27"/>
      <c r="K34" s="27"/>
      <c r="L34" s="28"/>
      <c r="M34" s="33">
        <f>IF((N32-M32+L33-K33)&lt;0,ABS(N32-M32+L33-K33),0)</f>
        <v>0</v>
      </c>
      <c r="N34" s="33">
        <f>IF((N32-M32+L33-K33)&gt;0,(N32-M32+L33-K33),0)</f>
        <v>755.65</v>
      </c>
    </row>
    <row r="35" spans="1:14" s="29" customFormat="1" ht="11.25">
      <c r="A35" s="24"/>
      <c r="B35" s="24"/>
      <c r="C35" s="24"/>
      <c r="D35" s="25"/>
      <c r="E35" s="35">
        <f>(C36+C34)/2</f>
        <v>1.25</v>
      </c>
      <c r="F35" s="30">
        <f>(D36+D34)/2</f>
        <v>2.7</v>
      </c>
      <c r="G35" s="30">
        <f>(A36*1000+B36-A34*1000-B34)</f>
        <v>55</v>
      </c>
      <c r="H35" s="33">
        <f>E35*G35</f>
        <v>68.75</v>
      </c>
      <c r="I35" s="34">
        <f>F35*G35</f>
        <v>148.5</v>
      </c>
      <c r="J35" s="33">
        <f>MIN(H35:I35)</f>
        <v>68.75</v>
      </c>
      <c r="K35" s="33">
        <f>H35-J35</f>
        <v>0</v>
      </c>
      <c r="L35" s="34">
        <f>I35-J35</f>
        <v>79.75</v>
      </c>
      <c r="M35" s="27"/>
      <c r="N35" s="28"/>
    </row>
    <row r="36" spans="1:14" s="29" customFormat="1" ht="11.25">
      <c r="A36" s="30">
        <f>Arkusz2!A29</f>
        <v>0</v>
      </c>
      <c r="B36" s="30">
        <f>Arkusz2!B29</f>
        <v>707</v>
      </c>
      <c r="C36" s="26">
        <v>1.8</v>
      </c>
      <c r="D36" s="26">
        <v>2.45</v>
      </c>
      <c r="E36" s="25"/>
      <c r="F36" s="24"/>
      <c r="G36" s="24"/>
      <c r="H36" s="27"/>
      <c r="I36" s="28"/>
      <c r="J36" s="27"/>
      <c r="K36" s="27"/>
      <c r="L36" s="28"/>
      <c r="M36" s="33">
        <f>IF((N34-M34+L35-K35)&lt;0,ABS(N34-M34+L35-K35),0)</f>
        <v>0</v>
      </c>
      <c r="N36" s="33">
        <f>IF((N34-M34+L35-K35)&gt;0,(N34-M34+L35-K35),0)</f>
        <v>835.4</v>
      </c>
    </row>
    <row r="37" spans="1:14" s="29" customFormat="1" ht="11.25">
      <c r="A37" s="24"/>
      <c r="B37" s="24"/>
      <c r="C37" s="24"/>
      <c r="D37" s="25"/>
      <c r="E37" s="35">
        <f>(C38+C36)/2</f>
        <v>2.15</v>
      </c>
      <c r="F37" s="30">
        <f>(D38+D36)/2</f>
        <v>2.8</v>
      </c>
      <c r="G37" s="30">
        <f>(A38*1000+B38-A36*1000-B36)</f>
        <v>50</v>
      </c>
      <c r="H37" s="33">
        <f>E37*G37</f>
        <v>107.5</v>
      </c>
      <c r="I37" s="34">
        <f>F37*G37</f>
        <v>140</v>
      </c>
      <c r="J37" s="33">
        <f>MIN(H37:I37)</f>
        <v>107.5</v>
      </c>
      <c r="K37" s="33">
        <f>H37-J37</f>
        <v>0</v>
      </c>
      <c r="L37" s="34">
        <f>I37-J37</f>
        <v>32.5</v>
      </c>
      <c r="M37" s="27"/>
      <c r="N37" s="28"/>
    </row>
    <row r="38" spans="1:14" s="29" customFormat="1" ht="11.25">
      <c r="A38" s="30">
        <f>Arkusz2!A31</f>
        <v>0</v>
      </c>
      <c r="B38" s="30">
        <f>Arkusz2!B31</f>
        <v>757</v>
      </c>
      <c r="C38" s="26">
        <v>2.5</v>
      </c>
      <c r="D38" s="26">
        <v>3.15</v>
      </c>
      <c r="E38" s="25"/>
      <c r="F38" s="24"/>
      <c r="G38" s="24"/>
      <c r="H38" s="27"/>
      <c r="I38" s="28"/>
      <c r="J38" s="27"/>
      <c r="K38" s="27"/>
      <c r="L38" s="28"/>
      <c r="M38" s="33">
        <f>IF((N36-M36+L37-K37)&lt;0,ABS(N36-M36+L37-K37),0)</f>
        <v>0</v>
      </c>
      <c r="N38" s="33">
        <f>IF((N36-M36+L37-K37)&gt;0,(N36-M36+L37-K37),0)</f>
        <v>867.9</v>
      </c>
    </row>
    <row r="39" spans="1:14" s="29" customFormat="1" ht="11.25">
      <c r="A39" s="24"/>
      <c r="B39" s="24"/>
      <c r="C39" s="24"/>
      <c r="D39" s="25"/>
      <c r="E39" s="30">
        <f>(C40+C38)/2</f>
        <v>2</v>
      </c>
      <c r="F39" s="30">
        <f>(D40+D38)/2</f>
        <v>2.8499999999999996</v>
      </c>
      <c r="G39" s="30">
        <f>(A40*1000+B40-A38*1000-B38)</f>
        <v>51</v>
      </c>
      <c r="H39" s="33">
        <f>E39*G39</f>
        <v>102</v>
      </c>
      <c r="I39" s="34">
        <f>F39*G39</f>
        <v>145.35</v>
      </c>
      <c r="J39" s="33">
        <f>MIN(H39:I39)</f>
        <v>102</v>
      </c>
      <c r="K39" s="33">
        <f>H39-J39</f>
        <v>0</v>
      </c>
      <c r="L39" s="34">
        <f>I39-J39</f>
        <v>43.349999999999994</v>
      </c>
      <c r="M39" s="27"/>
      <c r="N39" s="28"/>
    </row>
    <row r="40" spans="1:14" s="29" customFormat="1" ht="11.25">
      <c r="A40" s="30">
        <f>Arkusz2!A33</f>
        <v>0</v>
      </c>
      <c r="B40" s="30">
        <f>Arkusz2!B33</f>
        <v>808</v>
      </c>
      <c r="C40" s="26">
        <v>1.5</v>
      </c>
      <c r="D40" s="26">
        <v>2.55</v>
      </c>
      <c r="E40" s="24"/>
      <c r="F40" s="24"/>
      <c r="G40" s="24"/>
      <c r="H40" s="27"/>
      <c r="I40" s="28"/>
      <c r="J40" s="27"/>
      <c r="K40" s="27"/>
      <c r="L40" s="28"/>
      <c r="M40" s="33">
        <f>IF((N38-M38+L39-K39)&lt;0,ABS(N38-M38+L39-K39),0)</f>
        <v>0</v>
      </c>
      <c r="N40" s="33">
        <f>IF((N38-M38+L39-K39)&gt;0,(N38-M38+L39-K39),0)</f>
        <v>911.25</v>
      </c>
    </row>
    <row r="41" spans="1:14" s="29" customFormat="1" ht="11.25">
      <c r="A41" s="24"/>
      <c r="B41" s="24"/>
      <c r="C41" s="24"/>
      <c r="D41" s="25"/>
      <c r="E41" s="30">
        <f>(C42+C40)/2</f>
        <v>1.6</v>
      </c>
      <c r="F41" s="30">
        <f>(D42+D40)/2</f>
        <v>2</v>
      </c>
      <c r="G41" s="30">
        <f>(A42*1000+B42-A40*1000-B40)</f>
        <v>55</v>
      </c>
      <c r="H41" s="33">
        <f>E41*G41</f>
        <v>88</v>
      </c>
      <c r="I41" s="34">
        <f>F41*G41</f>
        <v>110</v>
      </c>
      <c r="J41" s="33">
        <f>MIN(H41:I41)</f>
        <v>88</v>
      </c>
      <c r="K41" s="33">
        <f>H41-J41</f>
        <v>0</v>
      </c>
      <c r="L41" s="34">
        <f>I41-J41</f>
        <v>22</v>
      </c>
      <c r="M41" s="27"/>
      <c r="N41" s="28"/>
    </row>
    <row r="42" spans="1:14" s="37" customFormat="1" ht="11.25">
      <c r="A42" s="30">
        <f>Arkusz2!A35</f>
        <v>0</v>
      </c>
      <c r="B42" s="30">
        <f>Arkusz2!B35</f>
        <v>863</v>
      </c>
      <c r="C42" s="26">
        <v>1.7000000000000002</v>
      </c>
      <c r="D42" s="35">
        <v>1.45</v>
      </c>
      <c r="E42" s="24"/>
      <c r="F42" s="24"/>
      <c r="G42" s="24"/>
      <c r="H42" s="27"/>
      <c r="I42" s="28"/>
      <c r="J42" s="27"/>
      <c r="K42" s="27"/>
      <c r="L42" s="28"/>
      <c r="M42" s="33">
        <f>IF((N40-M40+L41-K41)&lt;0,ABS(N40-M40+L41-K41),0)</f>
        <v>0</v>
      </c>
      <c r="N42" s="33">
        <f>IF((N40-M40+L41-K41)&gt;0,(N40-M40+L41-K41),0)</f>
        <v>933.25</v>
      </c>
    </row>
    <row r="43" spans="1:14" s="38" customFormat="1" ht="12.75">
      <c r="A43" s="24"/>
      <c r="B43" s="24"/>
      <c r="C43" s="24"/>
      <c r="D43" s="25"/>
      <c r="E43" s="30">
        <f>(C44+C42)/2</f>
        <v>1.4000000000000001</v>
      </c>
      <c r="F43" s="30">
        <f>(D44+D42)/2</f>
        <v>1.4</v>
      </c>
      <c r="G43" s="30">
        <f>(A44*1000+B44-A42*1000-B42)</f>
        <v>50</v>
      </c>
      <c r="H43" s="33">
        <f>E43*G43</f>
        <v>70</v>
      </c>
      <c r="I43" s="34">
        <f>F43*G43</f>
        <v>70</v>
      </c>
      <c r="J43" s="33">
        <f>MIN(H43:I43)</f>
        <v>70</v>
      </c>
      <c r="K43" s="33">
        <f>H43-J43</f>
        <v>0</v>
      </c>
      <c r="L43" s="34">
        <f>I43-J43</f>
        <v>0</v>
      </c>
      <c r="M43" s="27"/>
      <c r="N43" s="28"/>
    </row>
    <row r="44" spans="1:256" ht="12.75">
      <c r="A44" s="30">
        <f>Arkusz2!A37</f>
        <v>0</v>
      </c>
      <c r="B44" s="30">
        <f>Arkusz2!B37</f>
        <v>913</v>
      </c>
      <c r="C44" s="26">
        <v>1.1</v>
      </c>
      <c r="D44" s="35">
        <v>1.35</v>
      </c>
      <c r="E44" s="24"/>
      <c r="F44" s="24"/>
      <c r="G44" s="24"/>
      <c r="H44" s="27"/>
      <c r="I44" s="28"/>
      <c r="J44" s="27"/>
      <c r="K44" s="27"/>
      <c r="L44" s="28"/>
      <c r="M44" s="33">
        <f>IF((N42-M42+L43-K43)&lt;0,ABS(N42-M42+L43-K43),0)</f>
        <v>0</v>
      </c>
      <c r="N44" s="33">
        <f>IF((N42-M42+L43-K43)&gt;0,(N42-M42+L43-K43),0)</f>
        <v>933.25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 s="24"/>
      <c r="B45" s="24"/>
      <c r="C45" s="24"/>
      <c r="D45" s="25"/>
      <c r="E45" s="30">
        <f>(C46+C44)/2</f>
        <v>1.4500000000000002</v>
      </c>
      <c r="F45" s="30">
        <f>(D46+D44)/2</f>
        <v>1.15</v>
      </c>
      <c r="G45" s="30">
        <f>(A46*1000+B46-A44*1000-B44)</f>
        <v>47</v>
      </c>
      <c r="H45" s="33">
        <f>E45*G45</f>
        <v>68.15</v>
      </c>
      <c r="I45" s="34">
        <f>F45*G45</f>
        <v>54.05</v>
      </c>
      <c r="J45" s="33">
        <f>MIN(H45:I45)</f>
        <v>54.05</v>
      </c>
      <c r="K45" s="33">
        <f>H45-J45</f>
        <v>14.100000000000009</v>
      </c>
      <c r="L45" s="34">
        <f>I45-J45</f>
        <v>0</v>
      </c>
      <c r="M45" s="27"/>
      <c r="N45" s="28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4" ht="12.75" customHeight="1">
      <c r="A46" s="30">
        <f>Arkusz2!A39</f>
        <v>0</v>
      </c>
      <c r="B46" s="30">
        <f>Arkusz2!B39</f>
        <v>960</v>
      </c>
      <c r="C46" s="26">
        <v>1.8</v>
      </c>
      <c r="D46" s="35">
        <v>0.95</v>
      </c>
      <c r="E46" s="24"/>
      <c r="F46" s="24"/>
      <c r="G46" s="24"/>
      <c r="H46" s="27"/>
      <c r="I46" s="28"/>
      <c r="J46" s="27"/>
      <c r="K46" s="27"/>
      <c r="L46" s="28"/>
      <c r="M46" s="33">
        <f>IF((N44-M44+L45-K45)&lt;0,ABS(N44-M44+L45-K45),0)</f>
        <v>0</v>
      </c>
      <c r="N46" s="33">
        <f>IF((N44-M44+L45-K45)&gt;0,(N44-M44+L45-K45),0)</f>
        <v>919.15</v>
      </c>
    </row>
    <row r="47" spans="1:14" ht="12.75" customHeight="1">
      <c r="A47" s="24"/>
      <c r="B47" s="24"/>
      <c r="C47" s="24"/>
      <c r="D47" s="25"/>
      <c r="E47" s="30">
        <f>(C48+C46)/2</f>
        <v>1.35</v>
      </c>
      <c r="F47" s="30">
        <f>(D48+D46)/2</f>
        <v>1.15</v>
      </c>
      <c r="G47" s="30">
        <f>(A48*1000+B48-A46*1000-B46)</f>
        <v>49</v>
      </c>
      <c r="H47" s="33">
        <f>E47*G47</f>
        <v>66.15</v>
      </c>
      <c r="I47" s="34">
        <f>F47*G47</f>
        <v>56.349999999999994</v>
      </c>
      <c r="J47" s="33">
        <f>MIN(H47:I47)</f>
        <v>56.349999999999994</v>
      </c>
      <c r="K47" s="33">
        <f>H47-J47</f>
        <v>9.800000000000011</v>
      </c>
      <c r="L47" s="34">
        <f>I47-J47</f>
        <v>0</v>
      </c>
      <c r="M47" s="27"/>
      <c r="N47" s="28"/>
    </row>
    <row r="48" spans="1:14" ht="12.75" customHeight="1">
      <c r="A48" s="30">
        <f>Arkusz2!A41</f>
        <v>1</v>
      </c>
      <c r="B48" s="30">
        <f>Arkusz2!B41</f>
        <v>9</v>
      </c>
      <c r="C48" s="26">
        <v>0.9</v>
      </c>
      <c r="D48" s="35">
        <v>1.35</v>
      </c>
      <c r="E48" s="24"/>
      <c r="F48" s="24"/>
      <c r="G48" s="24"/>
      <c r="H48" s="27"/>
      <c r="I48" s="28"/>
      <c r="J48" s="27"/>
      <c r="K48" s="27"/>
      <c r="L48" s="28"/>
      <c r="M48" s="33">
        <f>IF((N46-M46+L47-K47)&lt;0,ABS(N46-M46+L47-K47),0)</f>
        <v>0</v>
      </c>
      <c r="N48" s="33">
        <f>IF((N46-M46+L47-K47)&gt;0,(N46-M46+L47-K47),0)</f>
        <v>909.3499999999999</v>
      </c>
    </row>
    <row r="49" spans="1:14" ht="12.75" customHeight="1">
      <c r="A49" s="24"/>
      <c r="B49" s="24"/>
      <c r="C49" s="24"/>
      <c r="D49" s="25"/>
      <c r="E49" s="30">
        <f>(C50+C48)/2</f>
        <v>0.7</v>
      </c>
      <c r="F49" s="30">
        <f>(D50+D48)/2</f>
        <v>1.2000000000000002</v>
      </c>
      <c r="G49" s="30">
        <f>(A50*1000+B50-A48*1000-B48)</f>
        <v>53</v>
      </c>
      <c r="H49" s="33">
        <f>E49*G49</f>
        <v>37.099999999999994</v>
      </c>
      <c r="I49" s="34">
        <f>F49*G49</f>
        <v>63.60000000000001</v>
      </c>
      <c r="J49" s="33">
        <f>MIN(H49:I49)</f>
        <v>37.099999999999994</v>
      </c>
      <c r="K49" s="33">
        <f>H49-J49</f>
        <v>0</v>
      </c>
      <c r="L49" s="34">
        <f>I49-J49</f>
        <v>26.500000000000014</v>
      </c>
      <c r="M49" s="27"/>
      <c r="N49" s="28"/>
    </row>
    <row r="50" spans="1:14" ht="12.75" customHeight="1">
      <c r="A50" s="30">
        <f>Arkusz2!A43</f>
        <v>1</v>
      </c>
      <c r="B50" s="30">
        <f>Arkusz2!B43</f>
        <v>62</v>
      </c>
      <c r="C50" s="26">
        <v>0.5</v>
      </c>
      <c r="D50" s="35">
        <v>1.05</v>
      </c>
      <c r="E50" s="24"/>
      <c r="F50" s="24"/>
      <c r="G50" s="24"/>
      <c r="H50" s="27"/>
      <c r="I50" s="28"/>
      <c r="J50" s="27"/>
      <c r="K50" s="27"/>
      <c r="L50" s="28"/>
      <c r="M50" s="33">
        <f>IF((N48-M48+L49-K49)&lt;0,ABS(N48-M48+L49-K49),0)</f>
        <v>0</v>
      </c>
      <c r="N50" s="33">
        <f>IF((N48-M48+L49-K49)&gt;0,(N48-M48+L49-K49),0)</f>
        <v>935.8499999999999</v>
      </c>
    </row>
    <row r="51" spans="1:14" ht="12.75" customHeight="1">
      <c r="A51" s="24"/>
      <c r="B51" s="24"/>
      <c r="C51" s="24"/>
      <c r="D51" s="25"/>
      <c r="E51" s="30">
        <f>(C52+C50)/2</f>
        <v>0.45</v>
      </c>
      <c r="F51" s="30">
        <f>(D52+D50)/2</f>
        <v>1.05</v>
      </c>
      <c r="G51" s="30">
        <f>(A52*1000+B52-A50*1000-B50)</f>
        <v>52</v>
      </c>
      <c r="H51" s="33">
        <f>E51*G51</f>
        <v>23.400000000000002</v>
      </c>
      <c r="I51" s="34">
        <f>F51*G51</f>
        <v>54.6</v>
      </c>
      <c r="J51" s="33">
        <f>MIN(H51:I51)</f>
        <v>23.400000000000002</v>
      </c>
      <c r="K51" s="33">
        <f>H51-J51</f>
        <v>0</v>
      </c>
      <c r="L51" s="34">
        <f>I51-J51</f>
        <v>31.2</v>
      </c>
      <c r="M51" s="27"/>
      <c r="N51" s="28"/>
    </row>
    <row r="52" spans="1:14" ht="12.75" customHeight="1">
      <c r="A52" s="30">
        <f>Arkusz2!A45</f>
        <v>1</v>
      </c>
      <c r="B52" s="30">
        <f>Arkusz2!B45</f>
        <v>114</v>
      </c>
      <c r="C52" s="26">
        <v>0.4</v>
      </c>
      <c r="D52" s="35">
        <v>1.05</v>
      </c>
      <c r="E52" s="24"/>
      <c r="F52" s="24"/>
      <c r="G52" s="24"/>
      <c r="H52" s="27"/>
      <c r="I52" s="28"/>
      <c r="J52" s="27"/>
      <c r="K52" s="27"/>
      <c r="L52" s="28"/>
      <c r="M52" s="33">
        <f>IF((N50-M50+L51-K51)&lt;0,ABS(N50-M50+L51-K51),0)</f>
        <v>0</v>
      </c>
      <c r="N52" s="33">
        <f>IF((N50-M50+L51-K51)&gt;0,(N50-M50+L51-K51),0)</f>
        <v>967.05</v>
      </c>
    </row>
    <row r="53" spans="1:14" ht="12.75" customHeight="1">
      <c r="A53" s="24"/>
      <c r="B53" s="24"/>
      <c r="C53" s="24"/>
      <c r="D53" s="25"/>
      <c r="E53" s="30">
        <f>(C54+C52)/2</f>
        <v>0.45</v>
      </c>
      <c r="F53" s="30">
        <f>(D54+D52)/2</f>
        <v>1.4</v>
      </c>
      <c r="G53" s="30">
        <f>(A54*1000+B54-A52*1000-B52)</f>
        <v>54</v>
      </c>
      <c r="H53" s="33">
        <f>E53*G53</f>
        <v>24.3</v>
      </c>
      <c r="I53" s="34">
        <f>F53*G53</f>
        <v>75.6</v>
      </c>
      <c r="J53" s="33">
        <f>MIN(H53:I53)</f>
        <v>24.3</v>
      </c>
      <c r="K53" s="33">
        <f>H53-J53</f>
        <v>0</v>
      </c>
      <c r="L53" s="34">
        <f>I53-J53</f>
        <v>51.3</v>
      </c>
      <c r="M53" s="27"/>
      <c r="N53" s="28"/>
    </row>
    <row r="54" spans="1:14" ht="12.75" customHeight="1">
      <c r="A54" s="30">
        <f>Arkusz2!A47</f>
        <v>1</v>
      </c>
      <c r="B54" s="30">
        <f>Arkusz2!B47</f>
        <v>168</v>
      </c>
      <c r="C54" s="26">
        <v>0.5</v>
      </c>
      <c r="D54" s="35">
        <v>1.75</v>
      </c>
      <c r="E54" s="24"/>
      <c r="F54" s="24"/>
      <c r="G54" s="24"/>
      <c r="H54" s="27"/>
      <c r="I54" s="28"/>
      <c r="J54" s="27"/>
      <c r="K54" s="27"/>
      <c r="L54" s="28"/>
      <c r="M54" s="33">
        <f>IF((N52-M52+L53-K53)&lt;0,ABS(N52-M52+L53-K53),0)</f>
        <v>0</v>
      </c>
      <c r="N54" s="33">
        <f>IF((N52-M52+L53-K53)&gt;0,(N52-M52+L53-K53),0)</f>
        <v>1018.3499999999999</v>
      </c>
    </row>
    <row r="55" spans="1:14" ht="12.75" customHeight="1">
      <c r="A55" s="24"/>
      <c r="B55" s="24"/>
      <c r="C55" s="24"/>
      <c r="D55" s="25"/>
      <c r="E55" s="30">
        <f>(C56+C54)/2</f>
        <v>0.45</v>
      </c>
      <c r="F55" s="30">
        <f>(D56+D54)/2</f>
        <v>1.7</v>
      </c>
      <c r="G55" s="30">
        <f>(A56*1000+B56-A54*1000-B54)</f>
        <v>48</v>
      </c>
      <c r="H55" s="33">
        <f>E55*G55</f>
        <v>21.6</v>
      </c>
      <c r="I55" s="34">
        <f>F55*G55</f>
        <v>81.6</v>
      </c>
      <c r="J55" s="33">
        <f>MIN(H55:I55)</f>
        <v>21.6</v>
      </c>
      <c r="K55" s="33">
        <f>H55-J55</f>
        <v>0</v>
      </c>
      <c r="L55" s="34">
        <f>I55-J55</f>
        <v>59.99999999999999</v>
      </c>
      <c r="M55" s="27"/>
      <c r="N55" s="28"/>
    </row>
    <row r="56" spans="1:14" ht="12.75" customHeight="1">
      <c r="A56" s="30">
        <f>Arkusz2!A49</f>
        <v>1</v>
      </c>
      <c r="B56" s="30">
        <f>Arkusz2!B49</f>
        <v>216</v>
      </c>
      <c r="C56" s="26">
        <v>0.4</v>
      </c>
      <c r="D56" s="35">
        <v>1.65</v>
      </c>
      <c r="E56" s="24"/>
      <c r="F56" s="24"/>
      <c r="G56" s="24"/>
      <c r="H56" s="27"/>
      <c r="I56" s="28"/>
      <c r="J56" s="27"/>
      <c r="K56" s="27"/>
      <c r="L56" s="28"/>
      <c r="M56" s="33">
        <f>IF((N54-M54+L55-K55)&lt;0,ABS(N54-M54+L55-K55),0)</f>
        <v>0</v>
      </c>
      <c r="N56" s="33">
        <f>IF((N54-M54+L55-K55)&gt;0,(N54-M54+L55-K55),0)</f>
        <v>1078.35</v>
      </c>
    </row>
    <row r="57" spans="1:14" ht="12.75" customHeight="1">
      <c r="A57" s="24"/>
      <c r="B57" s="24"/>
      <c r="C57" s="24"/>
      <c r="D57" s="25"/>
      <c r="E57" s="30">
        <f>(C58+C56)/2</f>
        <v>0.30000000000000004</v>
      </c>
      <c r="F57" s="30">
        <f>(D58+D56)/2</f>
        <v>2.05</v>
      </c>
      <c r="G57" s="30">
        <f>(A58*1000+B58-A56*1000-B56)</f>
        <v>49</v>
      </c>
      <c r="H57" s="33">
        <f>E57*G57</f>
        <v>14.700000000000003</v>
      </c>
      <c r="I57" s="34">
        <f>F57*G57</f>
        <v>100.44999999999999</v>
      </c>
      <c r="J57" s="33">
        <f>MIN(H57:I57)</f>
        <v>14.700000000000003</v>
      </c>
      <c r="K57" s="33">
        <f>H57-J57</f>
        <v>0</v>
      </c>
      <c r="L57" s="34">
        <f>I57-J57</f>
        <v>85.74999999999999</v>
      </c>
      <c r="M57" s="27"/>
      <c r="N57" s="28"/>
    </row>
    <row r="58" spans="1:14" ht="12.75" customHeight="1">
      <c r="A58" s="30">
        <f>Arkusz2!A51</f>
        <v>1</v>
      </c>
      <c r="B58" s="30">
        <f>Arkusz2!B51</f>
        <v>265</v>
      </c>
      <c r="C58" s="26">
        <v>0.2</v>
      </c>
      <c r="D58" s="35">
        <v>2.45</v>
      </c>
      <c r="E58" s="24"/>
      <c r="F58" s="24"/>
      <c r="G58" s="24"/>
      <c r="H58" s="27"/>
      <c r="I58" s="28"/>
      <c r="J58" s="27"/>
      <c r="K58" s="27"/>
      <c r="L58" s="28"/>
      <c r="M58" s="33">
        <f>IF((N56-M56+L57-K57)&lt;0,ABS(N56-M56+L57-K57),0)</f>
        <v>0</v>
      </c>
      <c r="N58" s="33">
        <f>IF((N56-M56+L57-K57)&gt;0,(N56-M56+L57-K57),0)</f>
        <v>1164.1</v>
      </c>
    </row>
    <row r="59" spans="1:14" ht="12.75" customHeight="1">
      <c r="A59" s="24"/>
      <c r="B59" s="24"/>
      <c r="C59" s="24"/>
      <c r="D59" s="25"/>
      <c r="E59" s="30">
        <f>(C60+C58)/2</f>
        <v>0.30000000000000004</v>
      </c>
      <c r="F59" s="30">
        <f>(D60+D58)/2</f>
        <v>1.75</v>
      </c>
      <c r="G59" s="30">
        <f>(A60*1000+B60-A58*1000-B58)</f>
        <v>51</v>
      </c>
      <c r="H59" s="33">
        <f>E59*G59</f>
        <v>15.300000000000002</v>
      </c>
      <c r="I59" s="34">
        <f>F59*G59</f>
        <v>89.25</v>
      </c>
      <c r="J59" s="33">
        <f>MIN(H59:I59)</f>
        <v>15.300000000000002</v>
      </c>
      <c r="K59" s="33">
        <f>H59-J59</f>
        <v>0</v>
      </c>
      <c r="L59" s="34">
        <f>I59-J59</f>
        <v>73.95</v>
      </c>
      <c r="M59" s="27"/>
      <c r="N59" s="28"/>
    </row>
    <row r="60" spans="1:14" ht="12.75" customHeight="1">
      <c r="A60" s="30">
        <f>Arkusz2!A53</f>
        <v>1</v>
      </c>
      <c r="B60" s="30">
        <f>Arkusz2!B53</f>
        <v>316</v>
      </c>
      <c r="C60" s="26">
        <v>0.4</v>
      </c>
      <c r="D60" s="35">
        <v>1.05</v>
      </c>
      <c r="E60" s="24"/>
      <c r="F60" s="24"/>
      <c r="G60" s="24"/>
      <c r="H60" s="27"/>
      <c r="I60" s="28"/>
      <c r="J60" s="27"/>
      <c r="K60" s="27"/>
      <c r="L60" s="28"/>
      <c r="M60" s="33">
        <f>IF((N58-M58+L59-K59)&lt;0,ABS(N58-M58+L59-K59),0)</f>
        <v>0</v>
      </c>
      <c r="N60" s="33">
        <f>IF((N58-M58+L59-K59)&gt;0,(N58-M58+L59-K59),0)</f>
        <v>1238.05</v>
      </c>
    </row>
    <row r="61" spans="1:14" ht="12.75" customHeight="1">
      <c r="A61" s="24"/>
      <c r="B61" s="24"/>
      <c r="C61" s="24"/>
      <c r="D61" s="25"/>
      <c r="E61" s="30">
        <f>(C62+C60)/2</f>
        <v>0.35000000000000003</v>
      </c>
      <c r="F61" s="30">
        <f>(D62+D60)/2</f>
        <v>1.2000000000000002</v>
      </c>
      <c r="G61" s="30">
        <f>(A62*1000+B62-A60*1000-B60)</f>
        <v>52</v>
      </c>
      <c r="H61" s="33">
        <f>E61*G61</f>
        <v>18.200000000000003</v>
      </c>
      <c r="I61" s="34">
        <f>F61*G61</f>
        <v>62.400000000000006</v>
      </c>
      <c r="J61" s="33">
        <f>MIN(H61:I61)</f>
        <v>18.200000000000003</v>
      </c>
      <c r="K61" s="33">
        <f>H61-J61</f>
        <v>0</v>
      </c>
      <c r="L61" s="34">
        <f>I61-J61</f>
        <v>44.2</v>
      </c>
      <c r="M61" s="27"/>
      <c r="N61" s="28"/>
    </row>
    <row r="62" spans="1:14" ht="12.75" customHeight="1">
      <c r="A62" s="30">
        <f>Arkusz2!A55</f>
        <v>1</v>
      </c>
      <c r="B62" s="30">
        <f>Arkusz2!B55</f>
        <v>368</v>
      </c>
      <c r="C62" s="26">
        <v>0.30000000000000004</v>
      </c>
      <c r="D62" s="35">
        <v>1.35</v>
      </c>
      <c r="E62" s="24"/>
      <c r="F62" s="24"/>
      <c r="G62" s="24"/>
      <c r="H62" s="27"/>
      <c r="I62" s="28"/>
      <c r="J62" s="27"/>
      <c r="K62" s="27"/>
      <c r="L62" s="28"/>
      <c r="M62" s="33">
        <f>IF((N60-M60+L61-K61)&lt;0,ABS(N60-M60+L61-K61),0)</f>
        <v>0</v>
      </c>
      <c r="N62" s="33">
        <f>IF((N60-M60+L61-K61)&gt;0,(N60-M60+L61-K61),0)</f>
        <v>1282.25</v>
      </c>
    </row>
    <row r="63" spans="1:14" ht="12.75" customHeight="1">
      <c r="A63" s="24"/>
      <c r="B63" s="24"/>
      <c r="C63" s="24"/>
      <c r="D63" s="25"/>
      <c r="E63" s="30">
        <f>(C64+C62)/2</f>
        <v>0.2</v>
      </c>
      <c r="F63" s="30">
        <f>(D64+D62)/2</f>
        <v>1.85</v>
      </c>
      <c r="G63" s="30">
        <f>(A64*1000+B64-A62*1000-B62)</f>
        <v>48</v>
      </c>
      <c r="H63" s="33">
        <f>E63*G63</f>
        <v>9.600000000000001</v>
      </c>
      <c r="I63" s="34">
        <f>F63*G63</f>
        <v>88.80000000000001</v>
      </c>
      <c r="J63" s="33">
        <f>MIN(H63:I63)</f>
        <v>9.600000000000001</v>
      </c>
      <c r="K63" s="33">
        <f>H63-J63</f>
        <v>0</v>
      </c>
      <c r="L63" s="34">
        <f>I63-J63</f>
        <v>79.20000000000002</v>
      </c>
      <c r="M63" s="27"/>
      <c r="N63" s="28"/>
    </row>
    <row r="64" spans="1:14" ht="12.75" customHeight="1">
      <c r="A64" s="30">
        <f>Arkusz2!A57</f>
        <v>1</v>
      </c>
      <c r="B64" s="30">
        <f>Arkusz2!B57</f>
        <v>416</v>
      </c>
      <c r="C64" s="26">
        <v>0.1</v>
      </c>
      <c r="D64" s="35">
        <v>2.35</v>
      </c>
      <c r="E64" s="24"/>
      <c r="F64" s="24"/>
      <c r="G64" s="24"/>
      <c r="H64" s="27"/>
      <c r="I64" s="28"/>
      <c r="J64" s="27"/>
      <c r="K64" s="27"/>
      <c r="L64" s="28"/>
      <c r="M64" s="33">
        <f>IF((N62-M62+L63-K63)&lt;0,ABS(N62-M62+L63-K63),0)</f>
        <v>0</v>
      </c>
      <c r="N64" s="33">
        <f>IF((N62-M62+L63-K63)&gt;0,(N62-M62+L63-K63),0)</f>
        <v>1361.45</v>
      </c>
    </row>
    <row r="65" spans="1:14" ht="12.75" customHeight="1">
      <c r="A65" s="24"/>
      <c r="B65" s="24"/>
      <c r="C65" s="24"/>
      <c r="D65" s="25"/>
      <c r="E65" s="30">
        <f>(C66+C64)/2</f>
        <v>0.3</v>
      </c>
      <c r="F65" s="30">
        <f>(D66+D64)/2</f>
        <v>2.25</v>
      </c>
      <c r="G65" s="30">
        <f>(A66*1000+B66-A64*1000-B64)</f>
        <v>51</v>
      </c>
      <c r="H65" s="33">
        <f>E65*G65</f>
        <v>15.299999999999999</v>
      </c>
      <c r="I65" s="34">
        <f>F65*G65</f>
        <v>114.75</v>
      </c>
      <c r="J65" s="33">
        <f>MIN(H65:I65)</f>
        <v>15.299999999999999</v>
      </c>
      <c r="K65" s="33">
        <f>H65-J65</f>
        <v>0</v>
      </c>
      <c r="L65" s="34">
        <f>I65-J65</f>
        <v>99.45</v>
      </c>
      <c r="M65" s="27"/>
      <c r="N65" s="28"/>
    </row>
    <row r="66" spans="1:14" ht="12.75" customHeight="1">
      <c r="A66" s="30">
        <f>Arkusz2!A59</f>
        <v>1</v>
      </c>
      <c r="B66" s="30">
        <f>Arkusz2!B59</f>
        <v>467</v>
      </c>
      <c r="C66" s="26">
        <v>0.5</v>
      </c>
      <c r="D66" s="35">
        <v>2.15</v>
      </c>
      <c r="E66" s="24"/>
      <c r="F66" s="24"/>
      <c r="G66" s="24"/>
      <c r="H66" s="27"/>
      <c r="I66" s="28"/>
      <c r="J66" s="27"/>
      <c r="K66" s="27"/>
      <c r="L66" s="28"/>
      <c r="M66" s="33">
        <f>IF((N64-M64+L65-K65)&lt;0,ABS(N64-M64+L65-K65),0)</f>
        <v>0</v>
      </c>
      <c r="N66" s="33">
        <f>IF((N64-M64+L65-K65)&gt;0,(N64-M64+L65-K65),0)</f>
        <v>1460.9</v>
      </c>
    </row>
    <row r="67" spans="1:14" ht="11.25">
      <c r="A67" s="24"/>
      <c r="B67" s="24"/>
      <c r="C67" s="24"/>
      <c r="D67" s="25"/>
      <c r="E67" s="30">
        <f>(C68+C66)/2</f>
        <v>0.6</v>
      </c>
      <c r="F67" s="30">
        <f>(D68+D66)/2</f>
        <v>1.95</v>
      </c>
      <c r="G67" s="30">
        <f>(A68*1000+B68-A66*1000-B66)</f>
        <v>47</v>
      </c>
      <c r="H67" s="33">
        <f>E67*G67</f>
        <v>28.2</v>
      </c>
      <c r="I67" s="34">
        <f>F67*G67</f>
        <v>91.64999999999999</v>
      </c>
      <c r="J67" s="33">
        <f>MIN(H67:I67)</f>
        <v>28.2</v>
      </c>
      <c r="K67" s="33">
        <f>H67-J67</f>
        <v>0</v>
      </c>
      <c r="L67" s="34">
        <f>I67-J67</f>
        <v>63.44999999999999</v>
      </c>
      <c r="M67" s="27"/>
      <c r="N67" s="28"/>
    </row>
    <row r="68" spans="1:14" ht="11.25">
      <c r="A68" s="30">
        <f>Arkusz2!A61</f>
        <v>1</v>
      </c>
      <c r="B68" s="30">
        <f>Arkusz2!B61</f>
        <v>514</v>
      </c>
      <c r="C68" s="26">
        <v>0.7</v>
      </c>
      <c r="D68" s="35">
        <v>1.75</v>
      </c>
      <c r="E68" s="24"/>
      <c r="F68" s="24"/>
      <c r="G68" s="24"/>
      <c r="H68" s="27"/>
      <c r="I68" s="28"/>
      <c r="J68" s="27"/>
      <c r="K68" s="27"/>
      <c r="L68" s="28"/>
      <c r="M68" s="33">
        <f>IF((N66-M66+L67-K67)&lt;0,ABS(N66-M66+L67-K67),0)</f>
        <v>0</v>
      </c>
      <c r="N68" s="33">
        <f>IF((N66-M66+L67-K67)&gt;0,(N66-M66+L67-K67),0)</f>
        <v>1524.3500000000001</v>
      </c>
    </row>
    <row r="69" spans="1:14" ht="11.25">
      <c r="A69" s="24"/>
      <c r="B69" s="24"/>
      <c r="C69" s="24"/>
      <c r="D69" s="25"/>
      <c r="E69" s="30">
        <f>(C70+C68)/2</f>
        <v>0.65</v>
      </c>
      <c r="F69" s="30">
        <f>(D70+D68)/2</f>
        <v>2.1</v>
      </c>
      <c r="G69" s="30">
        <f>(A70*1000+B70-A68*1000-B68)</f>
        <v>25</v>
      </c>
      <c r="H69" s="33">
        <f>E69*G69</f>
        <v>16.25</v>
      </c>
      <c r="I69" s="34">
        <f>F69*G69</f>
        <v>52.5</v>
      </c>
      <c r="J69" s="33">
        <f>MIN(H69:I69)</f>
        <v>16.25</v>
      </c>
      <c r="K69" s="33">
        <f>H69-J69</f>
        <v>0</v>
      </c>
      <c r="L69" s="34">
        <f>I69-J69</f>
        <v>36.25</v>
      </c>
      <c r="M69" s="27"/>
      <c r="N69" s="28"/>
    </row>
    <row r="70" spans="1:14" s="37" customFormat="1" ht="11.25">
      <c r="A70" s="30">
        <f>Arkusz2!A63</f>
        <v>1</v>
      </c>
      <c r="B70" s="30">
        <f>Arkusz2!B63</f>
        <v>539</v>
      </c>
      <c r="C70" s="30">
        <v>0.6000000000000001</v>
      </c>
      <c r="D70" s="35">
        <v>2.45</v>
      </c>
      <c r="E70" s="24"/>
      <c r="F70" s="24"/>
      <c r="G70" s="24"/>
      <c r="H70" s="27"/>
      <c r="I70" s="28"/>
      <c r="J70" s="27"/>
      <c r="K70" s="27"/>
      <c r="L70" s="28"/>
      <c r="M70" s="33">
        <f>IF((N68-M68+L69-K69)&lt;0,ABS(N68-M68+L69-K69),0)</f>
        <v>0</v>
      </c>
      <c r="N70" s="33">
        <f>IF((N68-M68+L69-K69)&gt;0,(N68-M68+L69-K69),0)</f>
        <v>1560.6000000000001</v>
      </c>
    </row>
    <row r="71" spans="1:14" s="29" customFormat="1" ht="11.25">
      <c r="A71" s="24"/>
      <c r="B71" s="24"/>
      <c r="C71" s="24"/>
      <c r="D71" s="25"/>
      <c r="E71" s="30">
        <f>(C72+C70)/2</f>
        <v>1.05</v>
      </c>
      <c r="F71" s="30">
        <f>(D72+D70)/2</f>
        <v>1.25</v>
      </c>
      <c r="G71" s="30">
        <f>(A72*1000+B72-A70*1000-B70)</f>
        <v>80</v>
      </c>
      <c r="H71" s="33">
        <f>E71*G71</f>
        <v>84</v>
      </c>
      <c r="I71" s="34">
        <f>F71*G71</f>
        <v>100</v>
      </c>
      <c r="J71" s="33">
        <f>MIN(H71:I71)</f>
        <v>84</v>
      </c>
      <c r="K71" s="33">
        <f>H71-J71</f>
        <v>0</v>
      </c>
      <c r="L71" s="34">
        <f>I71-J71</f>
        <v>16</v>
      </c>
      <c r="M71" s="27"/>
      <c r="N71" s="28"/>
    </row>
    <row r="72" spans="1:14" s="29" customFormat="1" ht="11.25">
      <c r="A72" s="30">
        <f>Arkusz2!A65</f>
        <v>1</v>
      </c>
      <c r="B72" s="30">
        <f>Arkusz2!B65</f>
        <v>619</v>
      </c>
      <c r="C72" s="30">
        <v>1.5</v>
      </c>
      <c r="D72" s="35">
        <v>0.05</v>
      </c>
      <c r="E72" s="24"/>
      <c r="F72" s="24"/>
      <c r="G72" s="24"/>
      <c r="H72" s="27"/>
      <c r="I72" s="28"/>
      <c r="J72" s="27"/>
      <c r="K72" s="27"/>
      <c r="L72" s="28"/>
      <c r="M72" s="33">
        <f>IF((N70-M70+L71-K71)&lt;0,ABS(N70-M70+L71-K71),0)</f>
        <v>0</v>
      </c>
      <c r="N72" s="33">
        <f>IF((N70-M70+L71-K71)&gt;0,(N70-M70+L71-K71),0)</f>
        <v>1576.6000000000001</v>
      </c>
    </row>
    <row r="73" spans="1:14" s="29" customFormat="1" ht="11.25">
      <c r="A73" s="24"/>
      <c r="B73" s="24"/>
      <c r="C73" s="24"/>
      <c r="D73" s="25"/>
      <c r="E73" s="30">
        <f>(C74+C72)/2</f>
        <v>0.9</v>
      </c>
      <c r="F73" s="30">
        <f>(D74+D72)/2</f>
        <v>0.9</v>
      </c>
      <c r="G73" s="30">
        <f>(A74*1000+B74-A72*1000-B72)</f>
        <v>47</v>
      </c>
      <c r="H73" s="33">
        <f>E73*G73</f>
        <v>42.300000000000004</v>
      </c>
      <c r="I73" s="34">
        <f>F73*G73</f>
        <v>42.300000000000004</v>
      </c>
      <c r="J73" s="33">
        <f>MIN(H73:I73)</f>
        <v>42.300000000000004</v>
      </c>
      <c r="K73" s="33">
        <f>H73-J73</f>
        <v>0</v>
      </c>
      <c r="L73" s="34">
        <f>I73-J73</f>
        <v>0</v>
      </c>
      <c r="M73" s="27"/>
      <c r="N73" s="28"/>
    </row>
    <row r="74" spans="1:14" s="29" customFormat="1" ht="11.25">
      <c r="A74" s="30">
        <f>Arkusz2!A67</f>
        <v>1</v>
      </c>
      <c r="B74" s="30">
        <f>Arkusz2!B67</f>
        <v>666</v>
      </c>
      <c r="C74" s="30">
        <v>0.30000000000000004</v>
      </c>
      <c r="D74" s="35">
        <v>1.75</v>
      </c>
      <c r="E74" s="24"/>
      <c r="F74" s="24"/>
      <c r="G74" s="24"/>
      <c r="H74" s="27"/>
      <c r="I74" s="28"/>
      <c r="J74" s="27"/>
      <c r="K74" s="27"/>
      <c r="L74" s="28"/>
      <c r="M74" s="33">
        <f>IF((N72-M72+L73-K73)&lt;0,ABS(N72-M72+L73-K73),0)</f>
        <v>0</v>
      </c>
      <c r="N74" s="33">
        <f>IF((N72-M72+L73-K73)&gt;0,(N72-M72+L73-K73),0)</f>
        <v>1576.6000000000001</v>
      </c>
    </row>
    <row r="75" spans="1:14" ht="11.25">
      <c r="A75" s="24"/>
      <c r="B75" s="24"/>
      <c r="C75" s="24"/>
      <c r="D75" s="25"/>
      <c r="E75" s="30">
        <f>(C76+C74)/2</f>
        <v>0.25</v>
      </c>
      <c r="F75" s="30">
        <f>(D76+D74)/2</f>
        <v>2.2</v>
      </c>
      <c r="G75" s="30">
        <f>(A76*1000+B76-A74*1000-B74)</f>
        <v>50</v>
      </c>
      <c r="H75" s="33">
        <f>E75*G75</f>
        <v>12.5</v>
      </c>
      <c r="I75" s="34">
        <f>F75*G75</f>
        <v>110.00000000000001</v>
      </c>
      <c r="J75" s="33">
        <f>MIN(H75:I75)</f>
        <v>12.5</v>
      </c>
      <c r="K75" s="33">
        <f>H75-J75</f>
        <v>0</v>
      </c>
      <c r="L75" s="34">
        <f>I75-J75</f>
        <v>97.50000000000001</v>
      </c>
      <c r="M75" s="27"/>
      <c r="N75" s="28"/>
    </row>
    <row r="76" spans="1:14" ht="11.25">
      <c r="A76" s="30">
        <f>Arkusz2!A69</f>
        <v>1</v>
      </c>
      <c r="B76" s="30">
        <f>Arkusz2!B69</f>
        <v>716</v>
      </c>
      <c r="C76" s="30">
        <v>0.2</v>
      </c>
      <c r="D76" s="35">
        <v>2.65</v>
      </c>
      <c r="E76" s="24"/>
      <c r="F76" s="24"/>
      <c r="G76" s="24"/>
      <c r="H76" s="27"/>
      <c r="I76" s="28"/>
      <c r="J76" s="27"/>
      <c r="K76" s="27"/>
      <c r="L76" s="28"/>
      <c r="M76" s="33">
        <f>IF((N74-M74+L75-K75)&lt;0,ABS(N74-M74+L75-K75),0)</f>
        <v>0</v>
      </c>
      <c r="N76" s="33">
        <f>IF((N74-M74+L75-K75)&gt;0,(N74-M74+L75-K75),0)</f>
        <v>1674.1000000000001</v>
      </c>
    </row>
    <row r="77" spans="1:14" ht="11.25">
      <c r="A77" s="24"/>
      <c r="B77" s="24"/>
      <c r="C77" s="24"/>
      <c r="D77" s="25"/>
      <c r="E77" s="30">
        <f>(C78+C76)/2</f>
        <v>0.25</v>
      </c>
      <c r="F77" s="30">
        <f>(D78+D76)/2</f>
        <v>2.65</v>
      </c>
      <c r="G77" s="30">
        <f>(A78*1000+B78-A76*1000-B76)</f>
        <v>52</v>
      </c>
      <c r="H77" s="33">
        <f>E77*G77</f>
        <v>13</v>
      </c>
      <c r="I77" s="34">
        <f>F77*G77</f>
        <v>137.79999999999998</v>
      </c>
      <c r="J77" s="33">
        <f>MIN(H77:I77)</f>
        <v>13</v>
      </c>
      <c r="K77" s="33">
        <f>H77-J77</f>
        <v>0</v>
      </c>
      <c r="L77" s="34">
        <f>I77-J77</f>
        <v>124.79999999999998</v>
      </c>
      <c r="M77" s="27"/>
      <c r="N77" s="28"/>
    </row>
    <row r="78" spans="1:14" ht="11.25">
      <c r="A78" s="30">
        <f>Arkusz2!A71</f>
        <v>1</v>
      </c>
      <c r="B78" s="30">
        <f>Arkusz2!B71</f>
        <v>768</v>
      </c>
      <c r="C78" s="30">
        <v>0.30000000000000004</v>
      </c>
      <c r="D78" s="35">
        <v>2.65</v>
      </c>
      <c r="E78" s="24"/>
      <c r="F78" s="24"/>
      <c r="G78" s="24"/>
      <c r="H78" s="27"/>
      <c r="I78" s="28"/>
      <c r="J78" s="27"/>
      <c r="K78" s="27"/>
      <c r="L78" s="28"/>
      <c r="M78" s="33">
        <f>IF((N76-M76+L77-K77)&lt;0,ABS(N76-M76+L77-K77),0)</f>
        <v>0</v>
      </c>
      <c r="N78" s="33">
        <f>IF((N76-M76+L77-K77)&gt;0,(N76-M76+L77-K77),0)</f>
        <v>1798.9</v>
      </c>
    </row>
    <row r="79" spans="1:14" ht="11.25">
      <c r="A79" s="24"/>
      <c r="B79" s="24"/>
      <c r="C79" s="24"/>
      <c r="D79" s="25"/>
      <c r="E79" s="30">
        <f>(C80+C78)/2</f>
        <v>0.35000000000000003</v>
      </c>
      <c r="F79" s="30">
        <f>(D80+D78)/2</f>
        <v>2.5999999999999996</v>
      </c>
      <c r="G79" s="30">
        <f>(A80*1000+B80-A78*1000-B78)</f>
        <v>54</v>
      </c>
      <c r="H79" s="33">
        <f>E79*G79</f>
        <v>18.900000000000002</v>
      </c>
      <c r="I79" s="34">
        <f>F79*G79</f>
        <v>140.39999999999998</v>
      </c>
      <c r="J79" s="33">
        <f>MIN(H79:I79)</f>
        <v>18.900000000000002</v>
      </c>
      <c r="K79" s="33">
        <f>H79-J79</f>
        <v>0</v>
      </c>
      <c r="L79" s="34">
        <f>I79-J79</f>
        <v>121.49999999999997</v>
      </c>
      <c r="M79" s="27"/>
      <c r="N79" s="28"/>
    </row>
    <row r="80" spans="1:14" ht="11.25">
      <c r="A80" s="30">
        <f>Arkusz2!A73</f>
        <v>1</v>
      </c>
      <c r="B80" s="30">
        <f>Arkusz2!B73</f>
        <v>822</v>
      </c>
      <c r="C80" s="30">
        <v>0.4</v>
      </c>
      <c r="D80" s="35">
        <v>2.55</v>
      </c>
      <c r="E80" s="24"/>
      <c r="F80" s="24"/>
      <c r="G80" s="24"/>
      <c r="H80" s="27"/>
      <c r="I80" s="28"/>
      <c r="J80" s="27"/>
      <c r="K80" s="27"/>
      <c r="L80" s="28"/>
      <c r="M80" s="33">
        <f>IF((N78-M78+L79-K79)&lt;0,ABS(N78-M78+L79-K79),0)</f>
        <v>0</v>
      </c>
      <c r="N80" s="33">
        <f>IF((N78-M78+L79-K79)&gt;0,(N78-M78+L79-K79),0)</f>
        <v>1920.4</v>
      </c>
    </row>
    <row r="81" spans="1:14" ht="11.25">
      <c r="A81" s="24"/>
      <c r="B81" s="24"/>
      <c r="C81" s="24"/>
      <c r="D81" s="25"/>
      <c r="E81" s="30">
        <f>(C82+C80)/2</f>
        <v>0.30000000000000004</v>
      </c>
      <c r="F81" s="30">
        <f>(D82+D80)/2</f>
        <v>2.8499999999999996</v>
      </c>
      <c r="G81" s="30">
        <f>(A82*1000+B82-A80*1000-B80)</f>
        <v>52.5</v>
      </c>
      <c r="H81" s="33">
        <f>E81*G81</f>
        <v>15.750000000000002</v>
      </c>
      <c r="I81" s="34">
        <f>F81*G81</f>
        <v>149.62499999999997</v>
      </c>
      <c r="J81" s="33">
        <f>MIN(H81:I81)</f>
        <v>15.750000000000002</v>
      </c>
      <c r="K81" s="33">
        <f>H81-J81</f>
        <v>0</v>
      </c>
      <c r="L81" s="34">
        <f>I81-J81</f>
        <v>133.87499999999997</v>
      </c>
      <c r="M81" s="27"/>
      <c r="N81" s="28"/>
    </row>
    <row r="82" spans="1:14" ht="11.25">
      <c r="A82" s="30">
        <f>Arkusz2!A75</f>
        <v>1</v>
      </c>
      <c r="B82" s="30">
        <f>Arkusz2!B75</f>
        <v>874.5</v>
      </c>
      <c r="C82" s="30">
        <v>0.2</v>
      </c>
      <c r="D82" s="35">
        <v>3.15</v>
      </c>
      <c r="E82" s="24"/>
      <c r="F82" s="24"/>
      <c r="G82" s="24"/>
      <c r="H82" s="27"/>
      <c r="I82" s="28"/>
      <c r="J82" s="27"/>
      <c r="K82" s="27"/>
      <c r="L82" s="28"/>
      <c r="M82" s="33">
        <f>IF((N80-M80+L81-K81)&lt;0,ABS(N80-M80+L81-K81),0)</f>
        <v>0</v>
      </c>
      <c r="N82" s="33">
        <f>IF((N80-M80+L81-K81)&gt;0,(N80-M80+L81-K81),0)</f>
        <v>2054.275</v>
      </c>
    </row>
    <row r="83" spans="1:14" ht="11.25">
      <c r="A83" s="24"/>
      <c r="B83" s="24"/>
      <c r="C83" s="24"/>
      <c r="D83" s="25"/>
      <c r="E83" s="30">
        <f>(C84+C82)/2</f>
        <v>0.25</v>
      </c>
      <c r="F83" s="30">
        <f>(D84+D82)/2</f>
        <v>2.9</v>
      </c>
      <c r="G83" s="30">
        <f>(A84*1000+B84-A82*1000-B82)</f>
        <v>49</v>
      </c>
      <c r="H83" s="33">
        <f>E83*G83</f>
        <v>12.25</v>
      </c>
      <c r="I83" s="34">
        <f>F83*G83</f>
        <v>142.1</v>
      </c>
      <c r="J83" s="33">
        <f>MIN(H83:I83)</f>
        <v>12.25</v>
      </c>
      <c r="K83" s="33">
        <f>H83-J83</f>
        <v>0</v>
      </c>
      <c r="L83" s="34">
        <f>I83-J83</f>
        <v>129.85</v>
      </c>
      <c r="M83" s="27"/>
      <c r="N83" s="28"/>
    </row>
    <row r="84" spans="1:14" ht="11.25">
      <c r="A84" s="30">
        <f>Arkusz2!A77</f>
        <v>1</v>
      </c>
      <c r="B84" s="30">
        <f>Arkusz2!B77</f>
        <v>923.5</v>
      </c>
      <c r="C84" s="30">
        <v>0.30000000000000004</v>
      </c>
      <c r="D84" s="35">
        <v>2.65</v>
      </c>
      <c r="E84" s="24"/>
      <c r="F84" s="24"/>
      <c r="G84" s="24"/>
      <c r="H84" s="27"/>
      <c r="I84" s="28"/>
      <c r="J84" s="27"/>
      <c r="K84" s="27"/>
      <c r="L84" s="28"/>
      <c r="M84" s="33">
        <f>IF((N82-M82+L83-K83)&lt;0,ABS(N82-M82+L83-K83),0)</f>
        <v>0</v>
      </c>
      <c r="N84" s="33">
        <f>IF((N82-M82+L83-K83)&gt;0,(N82-M82+L83-K83),0)</f>
        <v>2184.125</v>
      </c>
    </row>
    <row r="85" spans="1:14" ht="11.25">
      <c r="A85" s="24"/>
      <c r="B85" s="24"/>
      <c r="C85" s="24"/>
      <c r="D85" s="25"/>
      <c r="E85" s="30">
        <f>(C86+C84)/2</f>
        <v>0.30000000000000004</v>
      </c>
      <c r="F85" s="30">
        <f>(D86+D84)/2</f>
        <v>1.9</v>
      </c>
      <c r="G85" s="30">
        <f>(A86*1000+B86-A84*1000-B84)</f>
        <v>57.5</v>
      </c>
      <c r="H85" s="33">
        <f>E85*G85</f>
        <v>17.250000000000004</v>
      </c>
      <c r="I85" s="34">
        <f>F85*G85</f>
        <v>109.25</v>
      </c>
      <c r="J85" s="33">
        <f>MIN(H85:I85)</f>
        <v>17.250000000000004</v>
      </c>
      <c r="K85" s="33">
        <f>H85-J85</f>
        <v>0</v>
      </c>
      <c r="L85" s="34">
        <f>I85-J85</f>
        <v>92</v>
      </c>
      <c r="M85" s="27"/>
      <c r="N85" s="28"/>
    </row>
    <row r="86" spans="1:14" ht="11.25">
      <c r="A86" s="30">
        <f>Arkusz2!A79</f>
        <v>1</v>
      </c>
      <c r="B86" s="30">
        <f>Arkusz2!B79</f>
        <v>981</v>
      </c>
      <c r="C86" s="30">
        <v>0.30000000000000004</v>
      </c>
      <c r="D86" s="35">
        <v>1.15</v>
      </c>
      <c r="E86" s="24"/>
      <c r="F86" s="24"/>
      <c r="G86" s="24"/>
      <c r="H86" s="27"/>
      <c r="I86" s="28"/>
      <c r="J86" s="27"/>
      <c r="K86" s="27"/>
      <c r="L86" s="28"/>
      <c r="M86" s="33">
        <f>IF((N84-M84+L85-K85)&lt;0,ABS(N84-M84+L85-K85),0)</f>
        <v>0</v>
      </c>
      <c r="N86" s="33">
        <f>IF((N84-M84+L85-K85)&gt;0,(N84-M84+L85-K85),0)</f>
        <v>2276.125</v>
      </c>
    </row>
    <row r="87" spans="1:14" ht="11.25">
      <c r="A87" s="24"/>
      <c r="B87" s="24"/>
      <c r="C87" s="24"/>
      <c r="D87" s="25"/>
      <c r="E87" s="30">
        <f>(C88+C86)/2</f>
        <v>0.30000000000000004</v>
      </c>
      <c r="F87" s="30">
        <f>(D88+D86)/2</f>
        <v>1.2999999999999998</v>
      </c>
      <c r="G87" s="30">
        <f>(A88*1000+B88-A86*1000-B86)</f>
        <v>49</v>
      </c>
      <c r="H87" s="33">
        <f>E87*G87</f>
        <v>14.700000000000003</v>
      </c>
      <c r="I87" s="34">
        <f>F87*G87</f>
        <v>63.69999999999999</v>
      </c>
      <c r="J87" s="33">
        <f>MIN(H87:I87)</f>
        <v>14.700000000000003</v>
      </c>
      <c r="K87" s="33">
        <f>H87-J87</f>
        <v>0</v>
      </c>
      <c r="L87" s="34">
        <f>I87-J87</f>
        <v>48.999999999999986</v>
      </c>
      <c r="M87" s="27"/>
      <c r="N87" s="28"/>
    </row>
    <row r="88" spans="1:14" ht="11.25">
      <c r="A88" s="30">
        <f>Arkusz2!A81</f>
        <v>2</v>
      </c>
      <c r="B88" s="30">
        <f>Arkusz2!B81</f>
        <v>30</v>
      </c>
      <c r="C88" s="30">
        <v>0.30000000000000004</v>
      </c>
      <c r="D88" s="35">
        <v>1.45</v>
      </c>
      <c r="E88" s="24"/>
      <c r="F88" s="24"/>
      <c r="G88" s="24"/>
      <c r="H88" s="27"/>
      <c r="I88" s="28"/>
      <c r="J88" s="27"/>
      <c r="K88" s="27"/>
      <c r="L88" s="28"/>
      <c r="M88" s="33">
        <f>IF((N86-M86+L87-K87)&lt;0,ABS(N86-M86+L87-K87),0)</f>
        <v>0</v>
      </c>
      <c r="N88" s="33">
        <f>IF((N86-M86+L87-K87)&gt;0,(N86-M86+L87-K87),0)</f>
        <v>2325.125</v>
      </c>
    </row>
    <row r="89" spans="1:14" ht="11.25">
      <c r="A89" s="24"/>
      <c r="B89" s="24"/>
      <c r="C89" s="24"/>
      <c r="D89" s="25"/>
      <c r="E89" s="30">
        <f>(C90+C88)/2</f>
        <v>0.35000000000000003</v>
      </c>
      <c r="F89" s="30">
        <f>(D90+D88)/2</f>
        <v>1.45</v>
      </c>
      <c r="G89" s="30">
        <f>(A90*1000+B90-A88*1000-B88)</f>
        <v>58</v>
      </c>
      <c r="H89" s="33">
        <f>E89*G89</f>
        <v>20.3</v>
      </c>
      <c r="I89" s="34">
        <f>F89*G89</f>
        <v>84.1</v>
      </c>
      <c r="J89" s="33">
        <f>MIN(H89:I89)</f>
        <v>20.3</v>
      </c>
      <c r="K89" s="33">
        <f>H89-J89</f>
        <v>0</v>
      </c>
      <c r="L89" s="34">
        <f>I89-J89</f>
        <v>63.8</v>
      </c>
      <c r="M89" s="27"/>
      <c r="N89" s="28"/>
    </row>
    <row r="90" spans="1:14" ht="11.25">
      <c r="A90" s="30">
        <f>Arkusz2!A83</f>
        <v>2</v>
      </c>
      <c r="B90" s="30">
        <f>Arkusz2!B83</f>
        <v>88</v>
      </c>
      <c r="C90" s="30">
        <v>0.4</v>
      </c>
      <c r="D90" s="35">
        <v>1.45</v>
      </c>
      <c r="E90" s="24"/>
      <c r="F90" s="24"/>
      <c r="G90" s="24"/>
      <c r="H90" s="27"/>
      <c r="I90" s="28"/>
      <c r="J90" s="27"/>
      <c r="K90" s="27"/>
      <c r="L90" s="28"/>
      <c r="M90" s="33">
        <f>IF((N88-M88+L89-K89)&lt;0,ABS(N88-M88+L89-K89),0)</f>
        <v>0</v>
      </c>
      <c r="N90" s="33">
        <f>IF((N88-M88+L89-K89)&gt;0,(N88-M88+L89-K89),0)</f>
        <v>2388.925</v>
      </c>
    </row>
    <row r="91" spans="1:14" ht="11.25">
      <c r="A91" s="24"/>
      <c r="B91" s="24"/>
      <c r="C91" s="24"/>
      <c r="D91" s="25"/>
      <c r="E91" s="30">
        <f>(C92+C90)/2</f>
        <v>0.2</v>
      </c>
      <c r="F91" s="30">
        <f>(D92+D90)/2</f>
        <v>2.05</v>
      </c>
      <c r="G91" s="30">
        <f>(A92*1000+B92-A90*1000-B90)</f>
        <v>49.5</v>
      </c>
      <c r="H91" s="33">
        <f>E91*G91</f>
        <v>9.9</v>
      </c>
      <c r="I91" s="34">
        <f>F91*G91</f>
        <v>101.475</v>
      </c>
      <c r="J91" s="33">
        <f>MIN(H91:I91)</f>
        <v>9.9</v>
      </c>
      <c r="K91" s="33">
        <f>H91-J91</f>
        <v>0</v>
      </c>
      <c r="L91" s="34">
        <f>I91-J91</f>
        <v>91.57499999999999</v>
      </c>
      <c r="M91" s="27"/>
      <c r="N91" s="28"/>
    </row>
    <row r="92" spans="1:14" ht="11.25">
      <c r="A92" s="30">
        <f>Arkusz2!A85</f>
        <v>2</v>
      </c>
      <c r="B92" s="30">
        <f>Arkusz2!B85</f>
        <v>137.5</v>
      </c>
      <c r="C92" s="30">
        <v>0</v>
      </c>
      <c r="D92" s="35">
        <v>2.65</v>
      </c>
      <c r="E92" s="24"/>
      <c r="F92" s="24"/>
      <c r="G92" s="24"/>
      <c r="H92" s="27"/>
      <c r="I92" s="28"/>
      <c r="J92" s="27"/>
      <c r="K92" s="27"/>
      <c r="L92" s="28"/>
      <c r="M92" s="33">
        <f>IF((N90-M90+L91-K91)&lt;0,ABS(N90-M90+L91-K91),0)</f>
        <v>0</v>
      </c>
      <c r="N92" s="33">
        <f>IF((N90-M90+L91-K91)&gt;0,(N90-M90+L91-K91),0)</f>
        <v>2480.5</v>
      </c>
    </row>
    <row r="93" spans="1:14" ht="11.25">
      <c r="A93" s="24"/>
      <c r="B93" s="24"/>
      <c r="C93" s="24"/>
      <c r="D93" s="25"/>
      <c r="E93" s="30">
        <f>(C94+C92)/2</f>
        <v>0.25</v>
      </c>
      <c r="F93" s="30">
        <f>(D94+D92)/2</f>
        <v>2.75</v>
      </c>
      <c r="G93" s="30">
        <f>(A94*1000+B94-A92*1000-B92)</f>
        <v>46.5</v>
      </c>
      <c r="H93" s="33">
        <f>E93*G93</f>
        <v>11.625</v>
      </c>
      <c r="I93" s="34">
        <f>F93*G93</f>
        <v>127.875</v>
      </c>
      <c r="J93" s="33">
        <f>MIN(H93:I93)</f>
        <v>11.625</v>
      </c>
      <c r="K93" s="33">
        <f>H93-J93</f>
        <v>0</v>
      </c>
      <c r="L93" s="34">
        <f>I93-J93</f>
        <v>116.25</v>
      </c>
      <c r="M93" s="27"/>
      <c r="N93" s="28"/>
    </row>
    <row r="94" spans="1:14" ht="11.25">
      <c r="A94" s="30">
        <f>Arkusz2!A87</f>
        <v>2</v>
      </c>
      <c r="B94" s="30">
        <f>Arkusz2!B87</f>
        <v>184</v>
      </c>
      <c r="C94" s="30">
        <v>0.5</v>
      </c>
      <c r="D94" s="35">
        <v>2.85</v>
      </c>
      <c r="E94" s="24"/>
      <c r="F94" s="24"/>
      <c r="G94" s="24"/>
      <c r="H94" s="27"/>
      <c r="I94" s="28"/>
      <c r="J94" s="27"/>
      <c r="K94" s="27"/>
      <c r="L94" s="28"/>
      <c r="M94" s="33">
        <f>IF((N92-M92+L93-K93)&lt;0,ABS(N92-M92+L93-K93),0)</f>
        <v>0</v>
      </c>
      <c r="N94" s="33">
        <f>IF((N92-M92+L93-K93)&gt;0,(N92-M92+L93-K93),0)</f>
        <v>2596.75</v>
      </c>
    </row>
    <row r="95" spans="1:14" ht="11.25">
      <c r="A95" s="24"/>
      <c r="B95" s="24"/>
      <c r="C95" s="24"/>
      <c r="D95" s="25"/>
      <c r="E95" s="30">
        <f>(C96+C94)/2</f>
        <v>0.7</v>
      </c>
      <c r="F95" s="30">
        <f>(D96+D94)/2</f>
        <v>2.5</v>
      </c>
      <c r="G95" s="30">
        <f>(A96*1000+B96-A94*1000-B94)</f>
        <v>56</v>
      </c>
      <c r="H95" s="33">
        <f>E95*G95</f>
        <v>39.199999999999996</v>
      </c>
      <c r="I95" s="34">
        <f>F95*G95</f>
        <v>140</v>
      </c>
      <c r="J95" s="33">
        <f>MIN(H95:I95)</f>
        <v>39.199999999999996</v>
      </c>
      <c r="K95" s="33">
        <f>H95-J95</f>
        <v>0</v>
      </c>
      <c r="L95" s="34">
        <f>I95-J95</f>
        <v>100.80000000000001</v>
      </c>
      <c r="M95" s="27"/>
      <c r="N95" s="28"/>
    </row>
    <row r="96" spans="1:14" ht="11.25">
      <c r="A96" s="30">
        <f>Arkusz2!A89</f>
        <v>2</v>
      </c>
      <c r="B96" s="30">
        <f>Arkusz2!B89</f>
        <v>240</v>
      </c>
      <c r="C96" s="30">
        <v>0.9</v>
      </c>
      <c r="D96" s="35">
        <v>2.15</v>
      </c>
      <c r="E96" s="24"/>
      <c r="F96" s="24"/>
      <c r="G96" s="24"/>
      <c r="H96" s="27"/>
      <c r="I96" s="28"/>
      <c r="J96" s="27"/>
      <c r="K96" s="27"/>
      <c r="L96" s="28"/>
      <c r="M96" s="33">
        <f>IF((N94-M94+L95-K95)&lt;0,ABS(N94-M94+L95-K95),0)</f>
        <v>0</v>
      </c>
      <c r="N96" s="33">
        <f>IF((N94-M94+L95-K95)&gt;0,(N94-M94+L95-K95),0)</f>
        <v>2697.55</v>
      </c>
    </row>
    <row r="97" spans="1:14" ht="11.25">
      <c r="A97" s="24"/>
      <c r="B97" s="24"/>
      <c r="C97" s="24"/>
      <c r="D97" s="25"/>
      <c r="E97" s="30">
        <f>(C98+C96)/2</f>
        <v>0.8</v>
      </c>
      <c r="F97" s="30">
        <f>(D98+D96)/2</f>
        <v>1.65</v>
      </c>
      <c r="G97" s="30">
        <f>(A98*1000+B98-A96*1000-B96)</f>
        <v>54</v>
      </c>
      <c r="H97" s="33">
        <f>E97*G97</f>
        <v>43.2</v>
      </c>
      <c r="I97" s="34">
        <f>F97*G97</f>
        <v>89.1</v>
      </c>
      <c r="J97" s="33">
        <f>MIN(H97:I97)</f>
        <v>43.2</v>
      </c>
      <c r="K97" s="33">
        <f>H97-J97</f>
        <v>0</v>
      </c>
      <c r="L97" s="34">
        <f>I97-J97</f>
        <v>45.89999999999999</v>
      </c>
      <c r="M97" s="27"/>
      <c r="N97" s="28"/>
    </row>
    <row r="98" spans="1:14" ht="11.25">
      <c r="A98" s="30">
        <f>Arkusz2!A91</f>
        <v>2</v>
      </c>
      <c r="B98" s="30">
        <f>Arkusz2!B91</f>
        <v>294</v>
      </c>
      <c r="C98" s="30">
        <v>0.7</v>
      </c>
      <c r="D98" s="35">
        <v>1.15</v>
      </c>
      <c r="E98" s="24"/>
      <c r="F98" s="24"/>
      <c r="G98" s="24"/>
      <c r="H98" s="27"/>
      <c r="I98" s="28"/>
      <c r="J98" s="27"/>
      <c r="K98" s="27"/>
      <c r="L98" s="28"/>
      <c r="M98" s="33">
        <f>IF((N96-M96+L97-K97)&lt;0,ABS(N96-M96+L97-K97),0)</f>
        <v>0</v>
      </c>
      <c r="N98" s="33">
        <f>IF((N96-M96+L97-K97)&gt;0,(N96-M96+L97-K97),0)</f>
        <v>2743.4500000000003</v>
      </c>
    </row>
    <row r="99" spans="1:14" ht="11.25">
      <c r="A99" s="24"/>
      <c r="B99" s="24"/>
      <c r="C99" s="24"/>
      <c r="D99" s="25"/>
      <c r="E99" s="30">
        <f>(C100+C98)/2</f>
        <v>0.6</v>
      </c>
      <c r="F99" s="30">
        <f>(D100+D98)/2</f>
        <v>1.25</v>
      </c>
      <c r="G99" s="30">
        <f>(A100*1000+B100-A98*1000-B98)</f>
        <v>53</v>
      </c>
      <c r="H99" s="33">
        <f>E99*G99</f>
        <v>31.799999999999997</v>
      </c>
      <c r="I99" s="34">
        <f>F99*G99</f>
        <v>66.25</v>
      </c>
      <c r="J99" s="33">
        <f>MIN(H99:I99)</f>
        <v>31.799999999999997</v>
      </c>
      <c r="K99" s="33">
        <f>H99-J99</f>
        <v>0</v>
      </c>
      <c r="L99" s="34">
        <f>I99-J99</f>
        <v>34.45</v>
      </c>
      <c r="M99" s="27"/>
      <c r="N99" s="28"/>
    </row>
    <row r="100" spans="1:14" ht="11.25">
      <c r="A100" s="30">
        <f>Arkusz2!A93</f>
        <v>2</v>
      </c>
      <c r="B100" s="30">
        <f>Arkusz2!B93</f>
        <v>347</v>
      </c>
      <c r="C100" s="30">
        <v>0.5</v>
      </c>
      <c r="D100" s="35">
        <v>1.35</v>
      </c>
      <c r="E100" s="24"/>
      <c r="F100" s="24"/>
      <c r="G100" s="24"/>
      <c r="H100" s="27"/>
      <c r="I100" s="28"/>
      <c r="J100" s="27"/>
      <c r="K100" s="27"/>
      <c r="L100" s="28"/>
      <c r="M100" s="33">
        <f>IF((N98-M98+L99-K99)&lt;0,ABS(N98-M98+L99-K99),0)</f>
        <v>0</v>
      </c>
      <c r="N100" s="33">
        <f>IF((N98-M98+L99-K99)&gt;0,(N98-M98+L99-K99),0)</f>
        <v>2777.9</v>
      </c>
    </row>
    <row r="101" spans="1:14" ht="11.25">
      <c r="A101" s="24"/>
      <c r="B101" s="24"/>
      <c r="C101" s="24"/>
      <c r="D101" s="25"/>
      <c r="E101" s="30">
        <f>(C102+C100)/2</f>
        <v>0.5</v>
      </c>
      <c r="F101" s="30">
        <f>(D102+D100)/2</f>
        <v>1.55</v>
      </c>
      <c r="G101" s="30">
        <f>(A102*1000+B102-A100*1000-B100)</f>
        <v>55</v>
      </c>
      <c r="H101" s="33">
        <f>E101*G101</f>
        <v>27.5</v>
      </c>
      <c r="I101" s="34">
        <f>F101*G101</f>
        <v>85.25</v>
      </c>
      <c r="J101" s="33">
        <f>MIN(H101:I101)</f>
        <v>27.5</v>
      </c>
      <c r="K101" s="33">
        <f>H101-J101</f>
        <v>0</v>
      </c>
      <c r="L101" s="34">
        <f>I101-J101</f>
        <v>57.75</v>
      </c>
      <c r="M101" s="27"/>
      <c r="N101" s="28"/>
    </row>
    <row r="102" spans="1:14" ht="11.25">
      <c r="A102" s="30">
        <f>Arkusz2!A95</f>
        <v>2</v>
      </c>
      <c r="B102" s="30">
        <f>Arkusz2!B95</f>
        <v>402</v>
      </c>
      <c r="C102" s="30">
        <v>0.5</v>
      </c>
      <c r="D102" s="35">
        <v>1.75</v>
      </c>
      <c r="E102" s="24"/>
      <c r="F102" s="24"/>
      <c r="G102" s="24"/>
      <c r="H102" s="27"/>
      <c r="I102" s="28"/>
      <c r="J102" s="27"/>
      <c r="K102" s="27"/>
      <c r="L102" s="28"/>
      <c r="M102" s="33">
        <f>IF((N100-M100+L101-K101)&lt;0,ABS(N100-M100+L101-K101),0)</f>
        <v>0</v>
      </c>
      <c r="N102" s="33">
        <f>IF((N100-M100+L101-K101)&gt;0,(N100-M100+L101-K101),0)</f>
        <v>2835.65</v>
      </c>
    </row>
    <row r="103" spans="1:14" ht="11.25">
      <c r="A103" s="24"/>
      <c r="B103" s="24"/>
      <c r="C103" s="24"/>
      <c r="D103" s="25"/>
      <c r="E103" s="30">
        <f>(C104+C102)/2</f>
        <v>0.45</v>
      </c>
      <c r="F103" s="30">
        <f>(D104+D102)/2</f>
        <v>2.7</v>
      </c>
      <c r="G103" s="30">
        <f>(A104*1000+B104-A102*1000-B102)</f>
        <v>49</v>
      </c>
      <c r="H103" s="33">
        <f>E103*G103</f>
        <v>22.05</v>
      </c>
      <c r="I103" s="34">
        <f>F103*G103</f>
        <v>132.3</v>
      </c>
      <c r="J103" s="33">
        <f>MIN(H103:I103)</f>
        <v>22.05</v>
      </c>
      <c r="K103" s="33">
        <f>H103-J103</f>
        <v>0</v>
      </c>
      <c r="L103" s="34">
        <f>I103-J103</f>
        <v>110.25000000000001</v>
      </c>
      <c r="M103" s="27"/>
      <c r="N103" s="28"/>
    </row>
    <row r="104" spans="1:14" ht="11.25">
      <c r="A104" s="30">
        <f>Arkusz2!A97</f>
        <v>2</v>
      </c>
      <c r="B104" s="30">
        <f>Arkusz2!B97</f>
        <v>451</v>
      </c>
      <c r="C104" s="30">
        <v>0.4</v>
      </c>
      <c r="D104" s="35">
        <v>3.65</v>
      </c>
      <c r="E104" s="24"/>
      <c r="F104" s="24"/>
      <c r="G104" s="24"/>
      <c r="H104" s="27"/>
      <c r="I104" s="28"/>
      <c r="J104" s="27"/>
      <c r="K104" s="27"/>
      <c r="L104" s="28"/>
      <c r="M104" s="33">
        <f>IF((N102-M102+L103-K103)&lt;0,ABS(N102-M102+L103-K103),0)</f>
        <v>0</v>
      </c>
      <c r="N104" s="33">
        <f>IF((N102-M102+L103-K103)&gt;0,(N102-M102+L103-K103),0)</f>
        <v>2945.9</v>
      </c>
    </row>
    <row r="105" spans="1:14" ht="11.25">
      <c r="A105" s="24"/>
      <c r="B105" s="24"/>
      <c r="C105" s="24"/>
      <c r="D105" s="25"/>
      <c r="E105" s="30">
        <f>(C106+C104)/2</f>
        <v>0.55</v>
      </c>
      <c r="F105" s="30">
        <f>(D106+D104)/2</f>
        <v>3.25</v>
      </c>
      <c r="G105" s="30">
        <f>(A106*1000+B106-A104*1000-B104)</f>
        <v>53</v>
      </c>
      <c r="H105" s="33">
        <f>E105*G105</f>
        <v>29.150000000000002</v>
      </c>
      <c r="I105" s="34">
        <f>F105*G105</f>
        <v>172.25</v>
      </c>
      <c r="J105" s="33">
        <f>MIN(H105:I105)</f>
        <v>29.150000000000002</v>
      </c>
      <c r="K105" s="33">
        <f>H105-J105</f>
        <v>0</v>
      </c>
      <c r="L105" s="34">
        <f>I105-J105</f>
        <v>143.1</v>
      </c>
      <c r="M105" s="27"/>
      <c r="N105" s="28"/>
    </row>
    <row r="106" spans="1:14" ht="11.25">
      <c r="A106" s="30">
        <f>Arkusz2!A99</f>
        <v>2</v>
      </c>
      <c r="B106" s="30">
        <f>Arkusz2!B99</f>
        <v>504</v>
      </c>
      <c r="C106" s="30">
        <v>0.7</v>
      </c>
      <c r="D106" s="35">
        <v>2.85</v>
      </c>
      <c r="E106" s="24"/>
      <c r="F106" s="24"/>
      <c r="G106" s="24"/>
      <c r="H106" s="27"/>
      <c r="I106" s="28"/>
      <c r="J106" s="27"/>
      <c r="K106" s="27"/>
      <c r="L106" s="28"/>
      <c r="M106" s="33">
        <f>IF((N104-M104+L105-K105)&lt;0,ABS(N104-M104+L105-K105),0)</f>
        <v>0</v>
      </c>
      <c r="N106" s="33">
        <f>IF((N104-M104+L105-K105)&gt;0,(N104-M104+L105-K105),0)</f>
        <v>3089</v>
      </c>
    </row>
    <row r="107" spans="1:14" ht="11.25">
      <c r="A107" s="24"/>
      <c r="B107" s="24"/>
      <c r="C107" s="24"/>
      <c r="D107" s="25"/>
      <c r="E107" s="30">
        <f>(C108+C106)/2</f>
        <v>0.39999999999999997</v>
      </c>
      <c r="F107" s="30">
        <f>(D108+D106)/2</f>
        <v>2.6</v>
      </c>
      <c r="G107" s="30">
        <f>(A108*1000+B108-A106*1000-B106)</f>
        <v>50</v>
      </c>
      <c r="H107" s="33">
        <f>E107*G107</f>
        <v>20</v>
      </c>
      <c r="I107" s="34">
        <f>F107*G107</f>
        <v>130</v>
      </c>
      <c r="J107" s="33">
        <f>MIN(H107:I107)</f>
        <v>20</v>
      </c>
      <c r="K107" s="33">
        <f>H107-J107</f>
        <v>0</v>
      </c>
      <c r="L107" s="34">
        <f>I107-J107</f>
        <v>110</v>
      </c>
      <c r="M107" s="27"/>
      <c r="N107" s="28"/>
    </row>
    <row r="108" spans="1:14" ht="11.25">
      <c r="A108" s="30">
        <f>Arkusz2!A101</f>
        <v>2</v>
      </c>
      <c r="B108" s="30">
        <f>Arkusz2!B101</f>
        <v>554</v>
      </c>
      <c r="C108" s="30">
        <v>0.1</v>
      </c>
      <c r="D108" s="35">
        <v>2.35</v>
      </c>
      <c r="E108" s="24"/>
      <c r="F108" s="24"/>
      <c r="G108" s="24"/>
      <c r="H108" s="27"/>
      <c r="I108" s="28"/>
      <c r="J108" s="27"/>
      <c r="K108" s="27"/>
      <c r="L108" s="28"/>
      <c r="M108" s="33">
        <f>IF((N106-M106+L107-K107)&lt;0,ABS(N106-M106+L107-K107),0)</f>
        <v>0</v>
      </c>
      <c r="N108" s="33">
        <f>IF((N106-M106+L107-K107)&gt;0,(N106-M106+L107-K107),0)</f>
        <v>3199</v>
      </c>
    </row>
    <row r="109" spans="1:14" ht="11.25">
      <c r="A109" s="24"/>
      <c r="B109" s="24"/>
      <c r="C109" s="24"/>
      <c r="D109" s="25"/>
      <c r="E109" s="30">
        <f>(C110+C108)/2</f>
        <v>0.45</v>
      </c>
      <c r="F109" s="30">
        <f>(D110+D108)/2</f>
        <v>2</v>
      </c>
      <c r="G109" s="30">
        <f>(A110*1000+B110-A108*1000-B108)</f>
        <v>45</v>
      </c>
      <c r="H109" s="33">
        <f>E109*G109</f>
        <v>20.25</v>
      </c>
      <c r="I109" s="34">
        <f>F109*G109</f>
        <v>90</v>
      </c>
      <c r="J109" s="33">
        <f>MIN(H109:I109)</f>
        <v>20.25</v>
      </c>
      <c r="K109" s="33">
        <f>H109-J109</f>
        <v>0</v>
      </c>
      <c r="L109" s="34">
        <f>I109-J109</f>
        <v>69.75</v>
      </c>
      <c r="M109" s="27"/>
      <c r="N109" s="28"/>
    </row>
    <row r="110" spans="1:14" ht="11.25">
      <c r="A110" s="30">
        <f>Arkusz2!A103</f>
        <v>2</v>
      </c>
      <c r="B110" s="30">
        <f>Arkusz2!B103</f>
        <v>599</v>
      </c>
      <c r="C110" s="30">
        <v>0.8</v>
      </c>
      <c r="D110" s="35">
        <v>1.65</v>
      </c>
      <c r="E110" s="24"/>
      <c r="F110" s="24"/>
      <c r="G110" s="24"/>
      <c r="H110" s="27"/>
      <c r="I110" s="28"/>
      <c r="J110" s="27"/>
      <c r="K110" s="27"/>
      <c r="L110" s="28"/>
      <c r="M110" s="33">
        <f>IF((N108-M108+L109-K109)&lt;0,ABS(N108-M108+L109-K109),0)</f>
        <v>0</v>
      </c>
      <c r="N110" s="33">
        <f>IF((N108-M108+L109-K109)&gt;0,(N108-M108+L109-K109),0)</f>
        <v>3268.75</v>
      </c>
    </row>
    <row r="111" spans="1:14" ht="11.25">
      <c r="A111" s="24"/>
      <c r="B111" s="24"/>
      <c r="C111" s="24"/>
      <c r="D111" s="25"/>
      <c r="E111" s="30">
        <f>(C112+C110)/2</f>
        <v>1.9500000000000002</v>
      </c>
      <c r="F111" s="30">
        <f>(D112+D110)/2</f>
        <v>1.5</v>
      </c>
      <c r="G111" s="30">
        <f>(A112*1000+B112-A110*1000-B110)</f>
        <v>50</v>
      </c>
      <c r="H111" s="33">
        <f>E111*G111</f>
        <v>97.50000000000001</v>
      </c>
      <c r="I111" s="34">
        <f>F111*G111</f>
        <v>75</v>
      </c>
      <c r="J111" s="33">
        <f>MIN(H111:I111)</f>
        <v>75</v>
      </c>
      <c r="K111" s="33">
        <f>H111-J111</f>
        <v>22.500000000000014</v>
      </c>
      <c r="L111" s="34">
        <f>I111-J111</f>
        <v>0</v>
      </c>
      <c r="M111" s="27"/>
      <c r="N111" s="28"/>
    </row>
    <row r="112" spans="1:14" ht="11.25">
      <c r="A112" s="30">
        <f>Arkusz2!A105</f>
        <v>2</v>
      </c>
      <c r="B112" s="30">
        <f>Arkusz2!B105</f>
        <v>649</v>
      </c>
      <c r="C112" s="30">
        <v>3.1</v>
      </c>
      <c r="D112" s="35">
        <v>1.35</v>
      </c>
      <c r="E112" s="24"/>
      <c r="F112" s="24"/>
      <c r="G112" s="24"/>
      <c r="H112" s="27"/>
      <c r="I112" s="28"/>
      <c r="J112" s="27"/>
      <c r="K112" s="27"/>
      <c r="L112" s="28"/>
      <c r="M112" s="33">
        <f>IF((N110-M110+L111-K111)&lt;0,ABS(N110-M110+L111-K111),0)</f>
        <v>0</v>
      </c>
      <c r="N112" s="33">
        <f>IF((N110-M110+L111-K111)&gt;0,(N110-M110+L111-K111),0)</f>
        <v>3246.25</v>
      </c>
    </row>
    <row r="113" spans="1:14" ht="11.25">
      <c r="A113" s="24"/>
      <c r="B113" s="24"/>
      <c r="C113" s="24"/>
      <c r="D113" s="25"/>
      <c r="E113" s="30">
        <f>(C114+C112)/2</f>
        <v>2.4000000000000004</v>
      </c>
      <c r="F113" s="30">
        <f>(D114+D112)/2</f>
        <v>1.9000000000000001</v>
      </c>
      <c r="G113" s="30">
        <f>(A114*1000+B114-A112*1000-B112)</f>
        <v>51</v>
      </c>
      <c r="H113" s="33">
        <f>E113*G113</f>
        <v>122.40000000000002</v>
      </c>
      <c r="I113" s="34">
        <f>F113*G113</f>
        <v>96.9</v>
      </c>
      <c r="J113" s="33">
        <f>MIN(H113:I113)</f>
        <v>96.9</v>
      </c>
      <c r="K113" s="33">
        <f>H113-J113</f>
        <v>25.500000000000014</v>
      </c>
      <c r="L113" s="34">
        <f>I113-J113</f>
        <v>0</v>
      </c>
      <c r="M113" s="27"/>
      <c r="N113" s="28"/>
    </row>
    <row r="114" spans="1:14" ht="11.25">
      <c r="A114" s="30">
        <f>Arkusz2!A107</f>
        <v>2</v>
      </c>
      <c r="B114" s="30">
        <f>Arkusz2!B107</f>
        <v>700</v>
      </c>
      <c r="C114" s="30">
        <v>1.7000000000000002</v>
      </c>
      <c r="D114" s="35">
        <v>2.45</v>
      </c>
      <c r="E114" s="24"/>
      <c r="F114" s="24"/>
      <c r="G114" s="24"/>
      <c r="H114" s="27"/>
      <c r="I114" s="28"/>
      <c r="J114" s="27"/>
      <c r="K114" s="27"/>
      <c r="L114" s="28"/>
      <c r="M114" s="33">
        <f>IF((N112-M112+L113-K113)&lt;0,ABS(N112-M112+L113-K113),0)</f>
        <v>0</v>
      </c>
      <c r="N114" s="33">
        <f>IF((N112-M112+L113-K113)&gt;0,(N112-M112+L113-K113),0)</f>
        <v>3220.75</v>
      </c>
    </row>
    <row r="115" spans="1:14" ht="11.25">
      <c r="A115" s="24"/>
      <c r="B115" s="24"/>
      <c r="C115" s="24"/>
      <c r="D115" s="25"/>
      <c r="E115" s="30">
        <f>(C116+C114)/2</f>
        <v>1.25</v>
      </c>
      <c r="F115" s="30">
        <f>(D116+D114)/2</f>
        <v>1.9500000000000002</v>
      </c>
      <c r="G115" s="30">
        <f>(A116*1000+B116-A114*1000-B114)</f>
        <v>73</v>
      </c>
      <c r="H115" s="33">
        <f>E115*G115</f>
        <v>91.25</v>
      </c>
      <c r="I115" s="34">
        <f>F115*G115</f>
        <v>142.35000000000002</v>
      </c>
      <c r="J115" s="33">
        <f>MIN(H115:I115)</f>
        <v>91.25</v>
      </c>
      <c r="K115" s="33">
        <f>H115-J115</f>
        <v>0</v>
      </c>
      <c r="L115" s="34">
        <f>I115-J115</f>
        <v>51.10000000000002</v>
      </c>
      <c r="M115" s="27"/>
      <c r="N115" s="28"/>
    </row>
    <row r="116" spans="1:14" ht="11.25">
      <c r="A116" s="30">
        <f>Arkusz2!A109</f>
        <v>2</v>
      </c>
      <c r="B116" s="30">
        <f>Arkusz2!B109</f>
        <v>773</v>
      </c>
      <c r="C116" s="30">
        <v>0.8</v>
      </c>
      <c r="D116" s="35">
        <v>1.45</v>
      </c>
      <c r="E116" s="24"/>
      <c r="F116" s="24"/>
      <c r="G116" s="24"/>
      <c r="H116" s="27"/>
      <c r="I116" s="28"/>
      <c r="J116" s="27"/>
      <c r="K116" s="27"/>
      <c r="L116" s="28"/>
      <c r="M116" s="33">
        <f>IF((N114-M114+L115-K115)&lt;0,ABS(N114-M114+L115-K115),0)</f>
        <v>0</v>
      </c>
      <c r="N116" s="33">
        <f>IF((N114-M114+L115-K115)&gt;0,(N114-M114+L115-K115),0)</f>
        <v>3271.85</v>
      </c>
    </row>
    <row r="117" spans="1:14" ht="11.25">
      <c r="A117" s="24"/>
      <c r="B117" s="24"/>
      <c r="C117" s="24"/>
      <c r="D117" s="25"/>
      <c r="E117" s="30">
        <f>(C118+C116)/2</f>
        <v>0.45</v>
      </c>
      <c r="F117" s="30">
        <f>(D118+D116)/2</f>
        <v>1.7</v>
      </c>
      <c r="G117" s="30">
        <f>(A118*1000+B118-A116*1000-B116)</f>
        <v>52.5</v>
      </c>
      <c r="H117" s="33">
        <f>E117*G117</f>
        <v>23.625</v>
      </c>
      <c r="I117" s="34">
        <f>F117*G117</f>
        <v>89.25</v>
      </c>
      <c r="J117" s="33">
        <f>MIN(H117:I117)</f>
        <v>23.625</v>
      </c>
      <c r="K117" s="33">
        <f>H117-J117</f>
        <v>0</v>
      </c>
      <c r="L117" s="34">
        <f>I117-J117</f>
        <v>65.625</v>
      </c>
      <c r="M117" s="27"/>
      <c r="N117" s="28"/>
    </row>
    <row r="118" spans="1:14" ht="11.25">
      <c r="A118" s="30">
        <f>Arkusz2!A111</f>
        <v>2</v>
      </c>
      <c r="B118" s="30">
        <f>Arkusz2!B111</f>
        <v>825.5</v>
      </c>
      <c r="C118" s="30">
        <v>0.1</v>
      </c>
      <c r="D118" s="35">
        <v>1.95</v>
      </c>
      <c r="E118" s="24"/>
      <c r="F118" s="24"/>
      <c r="G118" s="24"/>
      <c r="H118" s="27"/>
      <c r="I118" s="28"/>
      <c r="J118" s="27"/>
      <c r="K118" s="27"/>
      <c r="L118" s="28"/>
      <c r="M118" s="33">
        <f>IF((N116-M116+L117-K117)&lt;0,ABS(N116-M116+L117-K117),0)</f>
        <v>0</v>
      </c>
      <c r="N118" s="33">
        <f>IF((N116-M116+L117-K117)&gt;0,(N116-M116+L117-K117),0)</f>
        <v>3337.475</v>
      </c>
    </row>
    <row r="119" spans="1:14" ht="11.25">
      <c r="A119" s="24"/>
      <c r="B119" s="24"/>
      <c r="C119" s="24"/>
      <c r="D119" s="25"/>
      <c r="E119" s="30">
        <f>(C120+C118)/2</f>
        <v>0.45</v>
      </c>
      <c r="F119" s="30">
        <f>(D120+D118)/2</f>
        <v>1.7</v>
      </c>
      <c r="G119" s="30">
        <f>(A120*1000+B120-A118*1000-B118)</f>
        <v>53</v>
      </c>
      <c r="H119" s="33">
        <f>E119*G119</f>
        <v>23.85</v>
      </c>
      <c r="I119" s="34">
        <f>F119*G119</f>
        <v>90.1</v>
      </c>
      <c r="J119" s="33">
        <f>MIN(H119:I119)</f>
        <v>23.85</v>
      </c>
      <c r="K119" s="33">
        <f>H119-J119</f>
        <v>0</v>
      </c>
      <c r="L119" s="34">
        <f>I119-J119</f>
        <v>66.25</v>
      </c>
      <c r="M119" s="27"/>
      <c r="N119" s="28"/>
    </row>
    <row r="120" spans="1:14" ht="11.25">
      <c r="A120" s="30">
        <f>Arkusz2!A113</f>
        <v>2</v>
      </c>
      <c r="B120" s="30">
        <f>Arkusz2!B113</f>
        <v>878.5</v>
      </c>
      <c r="C120" s="30">
        <v>0.8</v>
      </c>
      <c r="D120" s="35">
        <v>1.45</v>
      </c>
      <c r="E120" s="24"/>
      <c r="F120" s="24"/>
      <c r="G120" s="24"/>
      <c r="H120" s="27"/>
      <c r="I120" s="28"/>
      <c r="J120" s="27"/>
      <c r="K120" s="27"/>
      <c r="L120" s="28"/>
      <c r="M120" s="33">
        <f>IF((N118-M118+L119-K119)&lt;0,ABS(N118-M118+L119-K119),0)</f>
        <v>0</v>
      </c>
      <c r="N120" s="33">
        <f>IF((N118-M118+L119-K119)&gt;0,(N118-M118+L119-K119),0)</f>
        <v>3403.725</v>
      </c>
    </row>
    <row r="121" spans="1:14" ht="11.25">
      <c r="A121" s="24"/>
      <c r="B121" s="24"/>
      <c r="C121" s="24"/>
      <c r="D121" s="25"/>
      <c r="E121" s="30">
        <f>(C122+C120)/2</f>
        <v>0.55</v>
      </c>
      <c r="F121" s="30">
        <f>(D122+D120)/2</f>
        <v>1.85</v>
      </c>
      <c r="G121" s="30">
        <f>(A122*1000+B122-A120*1000-B120)</f>
        <v>52.5</v>
      </c>
      <c r="H121" s="33">
        <f>E121*G121</f>
        <v>28.875000000000004</v>
      </c>
      <c r="I121" s="34">
        <f>F121*G121</f>
        <v>97.125</v>
      </c>
      <c r="J121" s="33">
        <f>MIN(H121:I121)</f>
        <v>28.875000000000004</v>
      </c>
      <c r="K121" s="33">
        <f>H121-J121</f>
        <v>0</v>
      </c>
      <c r="L121" s="34">
        <f>I121-J121</f>
        <v>68.25</v>
      </c>
      <c r="M121" s="27"/>
      <c r="N121" s="28"/>
    </row>
    <row r="122" spans="1:14" ht="11.25">
      <c r="A122" s="30">
        <f>Arkusz2!A115</f>
        <v>2</v>
      </c>
      <c r="B122" s="30">
        <f>Arkusz2!B115</f>
        <v>931</v>
      </c>
      <c r="C122" s="30">
        <v>0.30000000000000004</v>
      </c>
      <c r="D122" s="35">
        <v>2.25</v>
      </c>
      <c r="E122" s="24"/>
      <c r="F122" s="24"/>
      <c r="G122" s="24"/>
      <c r="H122" s="27"/>
      <c r="I122" s="28"/>
      <c r="J122" s="27"/>
      <c r="K122" s="27"/>
      <c r="L122" s="28"/>
      <c r="M122" s="33">
        <f>IF((N120-M120+L121-K121)&lt;0,ABS(N120-M120+L121-K121),0)</f>
        <v>0</v>
      </c>
      <c r="N122" s="33">
        <f>IF((N120-M120+L121-K121)&gt;0,(N120-M120+L121-K121),0)</f>
        <v>3471.975</v>
      </c>
    </row>
    <row r="123" spans="1:14" ht="11.25">
      <c r="A123" s="24"/>
      <c r="B123" s="24"/>
      <c r="C123" s="24"/>
      <c r="D123" s="25"/>
      <c r="E123" s="30">
        <f>(C124+C122)/2</f>
        <v>0.35000000000000003</v>
      </c>
      <c r="F123" s="30">
        <f>(D124+D122)/2</f>
        <v>1.7</v>
      </c>
      <c r="G123" s="30">
        <f>(A124*1000+B124-A122*1000-B122)</f>
        <v>60.5</v>
      </c>
      <c r="H123" s="33">
        <f>E123*G123</f>
        <v>21.175</v>
      </c>
      <c r="I123" s="34">
        <f>F123*G123</f>
        <v>102.85</v>
      </c>
      <c r="J123" s="33">
        <f>MIN(H123:I123)</f>
        <v>21.175</v>
      </c>
      <c r="K123" s="33">
        <f>H123-J123</f>
        <v>0</v>
      </c>
      <c r="L123" s="34">
        <f>I123-J123</f>
        <v>81.675</v>
      </c>
      <c r="M123" s="27"/>
      <c r="N123" s="28"/>
    </row>
    <row r="124" spans="1:14" ht="11.25">
      <c r="A124" s="30">
        <f>Arkusz2!A117</f>
        <v>2</v>
      </c>
      <c r="B124" s="30">
        <f>Arkusz2!B117</f>
        <v>991.5</v>
      </c>
      <c r="C124" s="30">
        <v>0.4</v>
      </c>
      <c r="D124" s="35">
        <v>1.15</v>
      </c>
      <c r="E124" s="24"/>
      <c r="F124" s="24"/>
      <c r="G124" s="24"/>
      <c r="H124" s="27"/>
      <c r="I124" s="28"/>
      <c r="J124" s="27"/>
      <c r="K124" s="27"/>
      <c r="L124" s="28"/>
      <c r="M124" s="33">
        <f>IF((N122-M122+L123-K123)&lt;0,ABS(N122-M122+L123-K123),0)</f>
        <v>0</v>
      </c>
      <c r="N124" s="33">
        <f>IF((N122-M122+L123-K123)&gt;0,(N122-M122+L123-K123),0)</f>
        <v>3553.65</v>
      </c>
    </row>
    <row r="125" spans="1:14" ht="11.25">
      <c r="A125" s="24"/>
      <c r="B125" s="24"/>
      <c r="C125" s="24"/>
      <c r="D125" s="25"/>
      <c r="E125" s="30">
        <f>(C126+C124)/2</f>
        <v>0.25</v>
      </c>
      <c r="F125" s="30">
        <f>(D126+D124)/2</f>
        <v>1.5999999999999999</v>
      </c>
      <c r="G125" s="30">
        <f>(A126*1000+B126-A124*1000-B124)</f>
        <v>46.5</v>
      </c>
      <c r="H125" s="33">
        <f>E125*G125</f>
        <v>11.625</v>
      </c>
      <c r="I125" s="34">
        <f>F125*G125</f>
        <v>74.39999999999999</v>
      </c>
      <c r="J125" s="33">
        <f>MIN(H125:I125)</f>
        <v>11.625</v>
      </c>
      <c r="K125" s="33">
        <f>H125-J125</f>
        <v>0</v>
      </c>
      <c r="L125" s="34">
        <f>I125-J125</f>
        <v>62.77499999999999</v>
      </c>
      <c r="M125" s="27"/>
      <c r="N125" s="28"/>
    </row>
    <row r="126" spans="1:14" ht="11.25">
      <c r="A126" s="30">
        <f>Arkusz2!A119</f>
        <v>3</v>
      </c>
      <c r="B126" s="30">
        <f>Arkusz2!B119</f>
        <v>38</v>
      </c>
      <c r="C126" s="30">
        <v>0.1</v>
      </c>
      <c r="D126" s="35">
        <v>2.05</v>
      </c>
      <c r="E126" s="24"/>
      <c r="F126" s="24"/>
      <c r="G126" s="24"/>
      <c r="H126" s="27"/>
      <c r="I126" s="28"/>
      <c r="J126" s="27"/>
      <c r="K126" s="27"/>
      <c r="L126" s="28"/>
      <c r="M126" s="33">
        <f>IF((N124-M124+L125-K125)&lt;0,ABS(N124-M124+L125-K125),0)</f>
        <v>0</v>
      </c>
      <c r="N126" s="33">
        <f>IF((N124-M124+L125-K125)&gt;0,(N124-M124+L125-K125),0)</f>
        <v>3616.425</v>
      </c>
    </row>
    <row r="127" spans="1:14" ht="11.25">
      <c r="A127" s="24"/>
      <c r="B127" s="24"/>
      <c r="C127" s="24"/>
      <c r="D127" s="25"/>
      <c r="E127" s="30">
        <f>(C128+C126)/2</f>
        <v>0.2</v>
      </c>
      <c r="F127" s="30">
        <f>(D128+D126)/2</f>
        <v>1.5499999999999998</v>
      </c>
      <c r="G127" s="30">
        <f>(A128*1000+B128-A126*1000-B126)</f>
        <v>49</v>
      </c>
      <c r="H127" s="33">
        <f>E127*G127</f>
        <v>9.8</v>
      </c>
      <c r="I127" s="34">
        <f>F127*G127</f>
        <v>75.94999999999999</v>
      </c>
      <c r="J127" s="33">
        <f>MIN(H127:I127)</f>
        <v>9.8</v>
      </c>
      <c r="K127" s="33">
        <f>H127-J127</f>
        <v>0</v>
      </c>
      <c r="L127" s="34">
        <f>I127-J127</f>
        <v>66.14999999999999</v>
      </c>
      <c r="M127" s="27"/>
      <c r="N127" s="28"/>
    </row>
    <row r="128" spans="1:14" ht="11.25">
      <c r="A128" s="30">
        <f>Arkusz2!A121</f>
        <v>3</v>
      </c>
      <c r="B128" s="30">
        <f>Arkusz2!B121</f>
        <v>87</v>
      </c>
      <c r="C128" s="30">
        <v>0.30000000000000004</v>
      </c>
      <c r="D128" s="35">
        <v>1.05</v>
      </c>
      <c r="E128" s="24"/>
      <c r="F128" s="24"/>
      <c r="G128" s="24"/>
      <c r="H128" s="27"/>
      <c r="I128" s="28"/>
      <c r="J128" s="27"/>
      <c r="K128" s="27"/>
      <c r="L128" s="28"/>
      <c r="M128" s="33">
        <f>IF((N126-M126+L127-K127)&lt;0,ABS(N126-M126+L127-K127),0)</f>
        <v>0</v>
      </c>
      <c r="N128" s="33">
        <f>IF((N126-M126+L127-K127)&gt;0,(N126-M126+L127-K127),0)</f>
        <v>3682.5750000000003</v>
      </c>
    </row>
    <row r="129" spans="1:14" ht="11.25">
      <c r="A129" s="24"/>
      <c r="B129" s="24"/>
      <c r="C129" s="24"/>
      <c r="D129" s="25"/>
      <c r="E129" s="30">
        <f>(C130+C128)/2</f>
        <v>0.25</v>
      </c>
      <c r="F129" s="30">
        <f>(D130+D128)/2</f>
        <v>1.5</v>
      </c>
      <c r="G129" s="30">
        <f>(A130*1000+B130-A128*1000-B128)</f>
        <v>52</v>
      </c>
      <c r="H129" s="33">
        <f>E129*G129</f>
        <v>13</v>
      </c>
      <c r="I129" s="34">
        <f>F129*G129</f>
        <v>78</v>
      </c>
      <c r="J129" s="33">
        <f>MIN(H129:I129)</f>
        <v>13</v>
      </c>
      <c r="K129" s="33">
        <f>H129-J129</f>
        <v>0</v>
      </c>
      <c r="L129" s="34">
        <f>I129-J129</f>
        <v>65</v>
      </c>
      <c r="M129" s="27"/>
      <c r="N129" s="28"/>
    </row>
    <row r="130" spans="1:14" ht="11.25">
      <c r="A130" s="30">
        <f>Arkusz2!A123</f>
        <v>3</v>
      </c>
      <c r="B130" s="30">
        <f>Arkusz2!B123</f>
        <v>139</v>
      </c>
      <c r="C130" s="30">
        <v>0.2</v>
      </c>
      <c r="D130" s="35">
        <v>1.95</v>
      </c>
      <c r="E130" s="24"/>
      <c r="F130" s="24"/>
      <c r="G130" s="24"/>
      <c r="H130" s="27"/>
      <c r="I130" s="28"/>
      <c r="J130" s="27"/>
      <c r="K130" s="27"/>
      <c r="L130" s="28"/>
      <c r="M130" s="33">
        <f>IF((N128-M128+L129-K129)&lt;0,ABS(N128-M128+L129-K129),0)</f>
        <v>0</v>
      </c>
      <c r="N130" s="33">
        <f>IF((N128-M128+L129-K129)&gt;0,(N128-M128+L129-K129),0)</f>
        <v>3747.5750000000003</v>
      </c>
    </row>
    <row r="131" spans="1:14" ht="11.25">
      <c r="A131" s="24"/>
      <c r="B131" s="24"/>
      <c r="C131" s="24"/>
      <c r="D131" s="25"/>
      <c r="E131" s="30">
        <f>(C132+C130)/2</f>
        <v>0.5</v>
      </c>
      <c r="F131" s="30">
        <f>(D132+D130)/2</f>
        <v>1.65</v>
      </c>
      <c r="G131" s="30">
        <f>(A132*1000+B132-A130*1000-B130)</f>
        <v>64.5</v>
      </c>
      <c r="H131" s="33">
        <f>E131*G131</f>
        <v>32.25</v>
      </c>
      <c r="I131" s="34">
        <f>F131*G131</f>
        <v>106.425</v>
      </c>
      <c r="J131" s="33">
        <f>MIN(H131:I131)</f>
        <v>32.25</v>
      </c>
      <c r="K131" s="33">
        <f>H131-J131</f>
        <v>0</v>
      </c>
      <c r="L131" s="34">
        <f>I131-J131</f>
        <v>74.175</v>
      </c>
      <c r="M131" s="27"/>
      <c r="N131" s="28"/>
    </row>
    <row r="132" spans="1:14" ht="11.25">
      <c r="A132" s="30">
        <f>Arkusz2!A125</f>
        <v>3</v>
      </c>
      <c r="B132" s="30">
        <f>Arkusz2!B125</f>
        <v>203.5</v>
      </c>
      <c r="C132" s="30">
        <v>0.8</v>
      </c>
      <c r="D132" s="35">
        <v>1.35</v>
      </c>
      <c r="E132" s="24"/>
      <c r="F132" s="24"/>
      <c r="G132" s="24"/>
      <c r="H132" s="27"/>
      <c r="I132" s="28"/>
      <c r="J132" s="27"/>
      <c r="K132" s="27"/>
      <c r="L132" s="28"/>
      <c r="M132" s="33">
        <f>IF((N130-M130+L131-K131)&lt;0,ABS(N130-M130+L131-K131),0)</f>
        <v>0</v>
      </c>
      <c r="N132" s="33">
        <f>IF((N130-M130+L131-K131)&gt;0,(N130-M130+L131-K131),0)</f>
        <v>3821.7500000000005</v>
      </c>
    </row>
    <row r="133" spans="1:14" ht="11.25">
      <c r="A133" s="24"/>
      <c r="B133" s="24"/>
      <c r="C133" s="24"/>
      <c r="D133" s="25"/>
      <c r="E133" s="30">
        <f>(C134+C132)/2</f>
        <v>0.75</v>
      </c>
      <c r="F133" s="30">
        <f>(D134+D132)/2</f>
        <v>1.6</v>
      </c>
      <c r="G133" s="30">
        <f>(A134*1000+B134-A132*1000-B132)</f>
        <v>59.5</v>
      </c>
      <c r="H133" s="33">
        <f>E133*G133</f>
        <v>44.625</v>
      </c>
      <c r="I133" s="34">
        <f>F133*G133</f>
        <v>95.2</v>
      </c>
      <c r="J133" s="33">
        <f>MIN(H133:I133)</f>
        <v>44.625</v>
      </c>
      <c r="K133" s="33">
        <f>H133-J133</f>
        <v>0</v>
      </c>
      <c r="L133" s="34">
        <f>I133-J133</f>
        <v>50.575</v>
      </c>
      <c r="M133" s="27"/>
      <c r="N133" s="28"/>
    </row>
    <row r="134" spans="1:14" ht="11.25">
      <c r="A134" s="30">
        <f>Arkusz2!A127</f>
        <v>3</v>
      </c>
      <c r="B134" s="30">
        <f>Arkusz2!B127</f>
        <v>263</v>
      </c>
      <c r="C134" s="30">
        <v>0.7</v>
      </c>
      <c r="D134" s="35">
        <v>1.85</v>
      </c>
      <c r="E134" s="24"/>
      <c r="F134" s="24"/>
      <c r="G134" s="24"/>
      <c r="H134" s="27"/>
      <c r="I134" s="28"/>
      <c r="J134" s="27"/>
      <c r="K134" s="27"/>
      <c r="L134" s="28"/>
      <c r="M134" s="33">
        <f>IF((N132-M132+L133-K133)&lt;0,ABS(N132-M132+L133-K133),0)</f>
        <v>0</v>
      </c>
      <c r="N134" s="33">
        <f>IF((N132-M132+L133-K133)&gt;0,(N132-M132+L133-K133),0)</f>
        <v>3872.3250000000003</v>
      </c>
    </row>
    <row r="135" spans="1:14" ht="11.25">
      <c r="A135" s="24"/>
      <c r="B135" s="24"/>
      <c r="C135" s="24"/>
      <c r="D135" s="25"/>
      <c r="E135" s="30">
        <f>(C136+C134)/2</f>
        <v>1.4</v>
      </c>
      <c r="F135" s="30">
        <f>(D136+D134)/2</f>
        <v>1.4500000000000002</v>
      </c>
      <c r="G135" s="30">
        <f>(A136*1000+B136-A134*1000-B134)</f>
        <v>59</v>
      </c>
      <c r="H135" s="33">
        <f>E135*G135</f>
        <v>82.6</v>
      </c>
      <c r="I135" s="34">
        <f>F135*G135</f>
        <v>85.55000000000001</v>
      </c>
      <c r="J135" s="33">
        <f>MIN(H135:I135)</f>
        <v>82.6</v>
      </c>
      <c r="K135" s="33">
        <f>H135-J135</f>
        <v>0</v>
      </c>
      <c r="L135" s="34">
        <f>I135-J135</f>
        <v>2.950000000000017</v>
      </c>
      <c r="M135" s="27"/>
      <c r="N135" s="28"/>
    </row>
    <row r="136" spans="1:14" ht="11.25">
      <c r="A136" s="30">
        <f>Arkusz2!A129</f>
        <v>3</v>
      </c>
      <c r="B136" s="30">
        <f>Arkusz2!B129</f>
        <v>322</v>
      </c>
      <c r="C136" s="30">
        <v>2.1</v>
      </c>
      <c r="D136" s="35">
        <v>1.05</v>
      </c>
      <c r="E136" s="24"/>
      <c r="F136" s="24"/>
      <c r="G136" s="24"/>
      <c r="H136" s="27"/>
      <c r="I136" s="28"/>
      <c r="J136" s="27"/>
      <c r="K136" s="27"/>
      <c r="L136" s="28"/>
      <c r="M136" s="33">
        <f>IF((N134-M134+L135-K135)&lt;0,ABS(N134-M134+L135-K135),0)</f>
        <v>0</v>
      </c>
      <c r="N136" s="33">
        <f>IF((N134-M134+L135-K135)&gt;0,(N134-M134+L135-K135),0)</f>
        <v>3875.275</v>
      </c>
    </row>
    <row r="137" spans="1:14" ht="11.25">
      <c r="A137" s="24"/>
      <c r="B137" s="24"/>
      <c r="C137" s="24"/>
      <c r="D137" s="25"/>
      <c r="E137" s="30">
        <f>(C138+C136)/2</f>
        <v>1.05</v>
      </c>
      <c r="F137" s="30">
        <f>(D138+D136)/2</f>
        <v>1.7999999999999998</v>
      </c>
      <c r="G137" s="30">
        <f>(A138*1000+B138-A136*1000-B136)</f>
        <v>50</v>
      </c>
      <c r="H137" s="33">
        <f>E137*G137</f>
        <v>52.5</v>
      </c>
      <c r="I137" s="34">
        <f>F137*G137</f>
        <v>89.99999999999999</v>
      </c>
      <c r="J137" s="33">
        <f>MIN(H137:I137)</f>
        <v>52.5</v>
      </c>
      <c r="K137" s="33">
        <f>H137-J137</f>
        <v>0</v>
      </c>
      <c r="L137" s="34">
        <f>I137-J137</f>
        <v>37.499999999999986</v>
      </c>
      <c r="M137" s="27"/>
      <c r="N137" s="28"/>
    </row>
    <row r="138" spans="1:14" ht="11.25">
      <c r="A138" s="30">
        <f>Arkusz2!A131</f>
        <v>3</v>
      </c>
      <c r="B138" s="30">
        <f>Arkusz2!B131</f>
        <v>372</v>
      </c>
      <c r="C138" s="30">
        <v>0</v>
      </c>
      <c r="D138" s="35">
        <v>2.55</v>
      </c>
      <c r="E138" s="24"/>
      <c r="F138" s="24"/>
      <c r="G138" s="24"/>
      <c r="H138" s="27"/>
      <c r="I138" s="28"/>
      <c r="J138" s="27"/>
      <c r="K138" s="27"/>
      <c r="L138" s="28"/>
      <c r="M138" s="33">
        <f>IF((N136-M136+L137-K137)&lt;0,ABS(N136-M136+L137-K137),0)</f>
        <v>0</v>
      </c>
      <c r="N138" s="33">
        <f>IF((N136-M136+L137-K137)&gt;0,(N136-M136+L137-K137),0)</f>
        <v>3912.775</v>
      </c>
    </row>
    <row r="139" spans="1:14" ht="11.25">
      <c r="A139" s="24"/>
      <c r="B139" s="24"/>
      <c r="C139" s="24"/>
      <c r="D139" s="25"/>
      <c r="E139" s="30">
        <f>(C140+C138)/2</f>
        <v>0.05</v>
      </c>
      <c r="F139" s="30">
        <f>(D140+D138)/2</f>
        <v>2.75</v>
      </c>
      <c r="G139" s="30">
        <f>(A140*1000+B140-A138*1000-B138)</f>
        <v>28</v>
      </c>
      <c r="H139" s="33">
        <f>E139*G139</f>
        <v>1.4000000000000001</v>
      </c>
      <c r="I139" s="34">
        <f>F139*G139</f>
        <v>77</v>
      </c>
      <c r="J139" s="33">
        <f>MIN(H139:I139)</f>
        <v>1.4000000000000001</v>
      </c>
      <c r="K139" s="33">
        <f>H139-J139</f>
        <v>0</v>
      </c>
      <c r="L139" s="34">
        <f>I139-J139</f>
        <v>75.6</v>
      </c>
      <c r="M139" s="27"/>
      <c r="N139" s="28"/>
    </row>
    <row r="140" spans="1:14" ht="11.25">
      <c r="A140" s="30">
        <f>Arkusz2!A133</f>
        <v>3</v>
      </c>
      <c r="B140" s="30">
        <f>Arkusz2!B133</f>
        <v>400</v>
      </c>
      <c r="C140" s="30">
        <v>0.1</v>
      </c>
      <c r="D140" s="35">
        <v>2.95</v>
      </c>
      <c r="E140" s="24"/>
      <c r="F140" s="24"/>
      <c r="G140" s="24"/>
      <c r="H140" s="27"/>
      <c r="I140" s="28"/>
      <c r="J140" s="27"/>
      <c r="K140" s="27"/>
      <c r="L140" s="28"/>
      <c r="M140" s="33">
        <f>IF((N138-M138+L139-K139)&lt;0,ABS(N138-M138+L139-K139),0)</f>
        <v>0</v>
      </c>
      <c r="N140" s="33">
        <f>IF((N138-M138+L139-K139)&gt;0,(N138-M138+L139-K139),0)</f>
        <v>3988.375</v>
      </c>
    </row>
    <row r="141" spans="1:14" ht="11.25">
      <c r="A141" s="24"/>
      <c r="B141" s="24"/>
      <c r="C141" s="24"/>
      <c r="D141" s="25"/>
      <c r="E141" s="30">
        <f>(C142+C140)/2</f>
        <v>0.2</v>
      </c>
      <c r="F141" s="30">
        <f>(D142+D140)/2</f>
        <v>3.25</v>
      </c>
      <c r="G141" s="30">
        <f>(A142*1000+B142-A140*1000-B140)</f>
        <v>54</v>
      </c>
      <c r="H141" s="33">
        <f>E141*G141</f>
        <v>10.8</v>
      </c>
      <c r="I141" s="34">
        <f>F141*G141</f>
        <v>175.5</v>
      </c>
      <c r="J141" s="33">
        <f>MIN(H141:I141)</f>
        <v>10.8</v>
      </c>
      <c r="K141" s="33">
        <f>H141-J141</f>
        <v>0</v>
      </c>
      <c r="L141" s="34">
        <f>I141-J141</f>
        <v>164.7</v>
      </c>
      <c r="M141" s="27"/>
      <c r="N141" s="28"/>
    </row>
    <row r="142" spans="1:14" ht="11.25">
      <c r="A142" s="30">
        <f>Arkusz2!A135</f>
        <v>3</v>
      </c>
      <c r="B142" s="30">
        <f>Arkusz2!B135</f>
        <v>454</v>
      </c>
      <c r="C142" s="30">
        <v>0.30000000000000004</v>
      </c>
      <c r="D142" s="35">
        <v>3.55</v>
      </c>
      <c r="E142" s="24"/>
      <c r="F142" s="24"/>
      <c r="G142" s="24"/>
      <c r="H142" s="27"/>
      <c r="I142" s="28"/>
      <c r="J142" s="27"/>
      <c r="K142" s="27"/>
      <c r="L142" s="28"/>
      <c r="M142" s="33">
        <f>IF((N140-M140+L141-K141)&lt;0,ABS(N140-M140+L141-K141),0)</f>
        <v>0</v>
      </c>
      <c r="N142" s="33">
        <f>IF((N140-M140+L141-K141)&gt;0,(N140-M140+L141-K141),0)</f>
        <v>4153.075</v>
      </c>
    </row>
    <row r="143" spans="1:14" ht="11.25">
      <c r="A143" s="24"/>
      <c r="B143" s="24"/>
      <c r="C143" s="24"/>
      <c r="D143" s="25"/>
      <c r="E143" s="30">
        <f>(C144+C142)/2</f>
        <v>0.4</v>
      </c>
      <c r="F143" s="30">
        <f>(D144+D142)/2</f>
        <v>2.5999999999999996</v>
      </c>
      <c r="G143" s="30">
        <f>(A144*1000+B144-A142*1000-B142)</f>
        <v>30</v>
      </c>
      <c r="H143" s="33">
        <f>E143*G143</f>
        <v>12</v>
      </c>
      <c r="I143" s="34">
        <f>F143*G143</f>
        <v>77.99999999999999</v>
      </c>
      <c r="J143" s="33">
        <f>MIN(H143:I143)</f>
        <v>12</v>
      </c>
      <c r="K143" s="33">
        <f>H143-J143</f>
        <v>0</v>
      </c>
      <c r="L143" s="34">
        <f>I143-J143</f>
        <v>65.99999999999999</v>
      </c>
      <c r="M143" s="27"/>
      <c r="N143" s="28"/>
    </row>
    <row r="144" spans="1:14" ht="11.25">
      <c r="A144" s="30">
        <f>Arkusz2!A137</f>
        <v>3</v>
      </c>
      <c r="B144" s="30">
        <f>Arkusz2!B137</f>
        <v>484</v>
      </c>
      <c r="C144" s="30">
        <v>0.5</v>
      </c>
      <c r="D144" s="35">
        <v>1.65</v>
      </c>
      <c r="E144" s="24"/>
      <c r="F144" s="24"/>
      <c r="G144" s="24"/>
      <c r="H144" s="27"/>
      <c r="I144" s="28"/>
      <c r="J144" s="27"/>
      <c r="K144" s="27"/>
      <c r="L144" s="28"/>
      <c r="M144" s="33">
        <f>IF((N142-M142+L143-K143)&lt;0,ABS(N142-M142+L143-K143),0)</f>
        <v>0</v>
      </c>
      <c r="N144" s="33">
        <f>IF((N142-M142+L143-K143)&gt;0,(N142-M142+L143-K143),0)</f>
        <v>4219.075</v>
      </c>
    </row>
    <row r="145" spans="1:14" ht="11.25">
      <c r="A145" s="24"/>
      <c r="B145" s="24"/>
      <c r="C145" s="24"/>
      <c r="D145" s="25"/>
      <c r="E145" s="30">
        <f>(C146+C144)/2</f>
        <v>0.55</v>
      </c>
      <c r="F145" s="30">
        <f>(D146+D144)/2</f>
        <v>1.4</v>
      </c>
      <c r="G145" s="30">
        <f>(A146*1000+B146-A144*1000-B144)</f>
        <v>72</v>
      </c>
      <c r="H145" s="33">
        <f>E145*G145</f>
        <v>39.6</v>
      </c>
      <c r="I145" s="34">
        <f>F145*G145</f>
        <v>100.8</v>
      </c>
      <c r="J145" s="33">
        <f>MIN(H145:I145)</f>
        <v>39.6</v>
      </c>
      <c r="K145" s="33">
        <f>H145-J145</f>
        <v>0</v>
      </c>
      <c r="L145" s="34">
        <f>I145-J145</f>
        <v>61.199999999999996</v>
      </c>
      <c r="M145" s="27"/>
      <c r="N145" s="28"/>
    </row>
    <row r="146" spans="1:14" ht="11.25">
      <c r="A146" s="30">
        <f>Arkusz2!A139</f>
        <v>3</v>
      </c>
      <c r="B146" s="39">
        <f>Arkusz2!B139</f>
        <v>556</v>
      </c>
      <c r="C146" s="30">
        <v>0.6000000000000001</v>
      </c>
      <c r="D146" s="35">
        <v>1.15</v>
      </c>
      <c r="E146" s="24"/>
      <c r="F146" s="24"/>
      <c r="G146" s="24"/>
      <c r="H146" s="27"/>
      <c r="I146" s="28"/>
      <c r="J146" s="27"/>
      <c r="K146" s="27"/>
      <c r="L146" s="28"/>
      <c r="M146" s="33">
        <f>IF((N144-M144+L145-K145)&lt;0,ABS(N144-M144+L145-K145),0)</f>
        <v>0</v>
      </c>
      <c r="N146" s="33">
        <f>IF((N144-M144+L145-K145)&gt;0,(N144-M144+L145-K145),0)</f>
        <v>4280.275</v>
      </c>
    </row>
    <row r="147" spans="1:14" ht="11.25">
      <c r="A147" s="24"/>
      <c r="B147" s="24"/>
      <c r="C147" s="24"/>
      <c r="D147" s="25"/>
      <c r="E147" s="30">
        <f>(C148+C146)/2</f>
        <v>0.55</v>
      </c>
      <c r="F147" s="30">
        <f>(D148+D146)/2</f>
        <v>1.2999999999999998</v>
      </c>
      <c r="G147" s="30">
        <f>(A148*1000+B148-A146*1000-B146)</f>
        <v>55</v>
      </c>
      <c r="H147" s="33">
        <f>E147*G147</f>
        <v>30.250000000000004</v>
      </c>
      <c r="I147" s="34">
        <f>F147*G147</f>
        <v>71.49999999999999</v>
      </c>
      <c r="J147" s="33">
        <f>MIN(H147:I147)</f>
        <v>30.250000000000004</v>
      </c>
      <c r="K147" s="33">
        <f>H147-J147</f>
        <v>0</v>
      </c>
      <c r="L147" s="34">
        <f>I147-J147</f>
        <v>41.249999999999986</v>
      </c>
      <c r="M147" s="27"/>
      <c r="N147" s="28"/>
    </row>
    <row r="148" spans="1:14" ht="11.25">
      <c r="A148" s="30">
        <f>Arkusz2!A141</f>
        <v>3</v>
      </c>
      <c r="B148" s="39">
        <f>Arkusz2!B141</f>
        <v>611</v>
      </c>
      <c r="C148" s="30">
        <v>0.5</v>
      </c>
      <c r="D148" s="35">
        <v>1.45</v>
      </c>
      <c r="E148" s="24"/>
      <c r="F148" s="24"/>
      <c r="G148" s="24"/>
      <c r="H148" s="27"/>
      <c r="I148" s="28"/>
      <c r="J148" s="27"/>
      <c r="K148" s="27"/>
      <c r="L148" s="28"/>
      <c r="M148" s="33">
        <f>IF((N146-M146+L147-K147)&lt;0,ABS(N146-M146+L147-K147),0)</f>
        <v>0</v>
      </c>
      <c r="N148" s="33">
        <f>IF((N146-M146+L147-K147)&gt;0,(N146-M146+L147-K147),0)</f>
        <v>4321.525</v>
      </c>
    </row>
    <row r="149" spans="1:14" ht="11.25">
      <c r="A149" s="24"/>
      <c r="B149" s="24"/>
      <c r="C149" s="24"/>
      <c r="D149" s="25"/>
      <c r="E149" s="30">
        <f>(C150+C148)/2</f>
        <v>0.45</v>
      </c>
      <c r="F149" s="30">
        <f>(D150+D148)/2</f>
        <v>1.45</v>
      </c>
      <c r="G149" s="30">
        <f>(A150*1000+B150-A148*1000-B148)</f>
        <v>53</v>
      </c>
      <c r="H149" s="33">
        <f>E149*G149</f>
        <v>23.85</v>
      </c>
      <c r="I149" s="34">
        <f>F149*G149</f>
        <v>76.85</v>
      </c>
      <c r="J149" s="33">
        <f>MIN(H149:I149)</f>
        <v>23.85</v>
      </c>
      <c r="K149" s="33">
        <f>H149-J149</f>
        <v>0</v>
      </c>
      <c r="L149" s="34">
        <f>I149-J149</f>
        <v>52.99999999999999</v>
      </c>
      <c r="M149" s="27"/>
      <c r="N149" s="28"/>
    </row>
    <row r="150" spans="1:14" ht="11.25">
      <c r="A150" s="30">
        <f>Arkusz2!A143</f>
        <v>3</v>
      </c>
      <c r="B150" s="39">
        <f>Arkusz2!B143</f>
        <v>664</v>
      </c>
      <c r="C150" s="30">
        <v>0.4</v>
      </c>
      <c r="D150" s="35">
        <v>1.45</v>
      </c>
      <c r="E150" s="24"/>
      <c r="F150" s="24"/>
      <c r="G150" s="24"/>
      <c r="H150" s="27"/>
      <c r="I150" s="28"/>
      <c r="J150" s="27"/>
      <c r="K150" s="27"/>
      <c r="L150" s="28"/>
      <c r="M150" s="33">
        <f>IF((N148-M148+L149-K149)&lt;0,ABS(N148-M148+L149-K149),0)</f>
        <v>0</v>
      </c>
      <c r="N150" s="33">
        <f>IF((N148-M148+L149-K149)&gt;0,(N148-M148+L149-K149),0)</f>
        <v>4374.525</v>
      </c>
    </row>
    <row r="151" spans="1:14" ht="11.25">
      <c r="A151" s="24"/>
      <c r="B151" s="24"/>
      <c r="C151" s="24"/>
      <c r="D151" s="25"/>
      <c r="E151" s="30">
        <f>(C152+C150)/2</f>
        <v>0.4</v>
      </c>
      <c r="F151" s="30">
        <f>(D152+D150)/2</f>
        <v>1.9500000000000002</v>
      </c>
      <c r="G151" s="30">
        <f>(A152*1000+B152-A150*1000-B150)</f>
        <v>46</v>
      </c>
      <c r="H151" s="33">
        <f>E151*G151</f>
        <v>18.400000000000002</v>
      </c>
      <c r="I151" s="34">
        <f>F151*G151</f>
        <v>89.7</v>
      </c>
      <c r="J151" s="33">
        <f>MIN(H151:I151)</f>
        <v>18.400000000000002</v>
      </c>
      <c r="K151" s="33">
        <f>H151-J151</f>
        <v>0</v>
      </c>
      <c r="L151" s="34">
        <f>I151-J151</f>
        <v>71.3</v>
      </c>
      <c r="M151" s="27"/>
      <c r="N151" s="28"/>
    </row>
    <row r="152" spans="1:14" ht="11.25">
      <c r="A152" s="30">
        <f>Arkusz2!A145</f>
        <v>3</v>
      </c>
      <c r="B152" s="39">
        <f>Arkusz2!B145</f>
        <v>710</v>
      </c>
      <c r="C152" s="30">
        <v>0.4</v>
      </c>
      <c r="D152" s="35">
        <v>2.45</v>
      </c>
      <c r="E152" s="24"/>
      <c r="F152" s="24"/>
      <c r="G152" s="24"/>
      <c r="H152" s="27"/>
      <c r="I152" s="28"/>
      <c r="J152" s="27"/>
      <c r="K152" s="27"/>
      <c r="L152" s="28"/>
      <c r="M152" s="33">
        <f>IF((N150-M150+L151-K151)&lt;0,ABS(N150-M150+L151-K151),0)</f>
        <v>0</v>
      </c>
      <c r="N152" s="33">
        <f>IF((N150-M150+L151-K151)&gt;0,(N150-M150+L151-K151),0)</f>
        <v>4445.825</v>
      </c>
    </row>
    <row r="153" spans="1:14" ht="11.25">
      <c r="A153" s="24"/>
      <c r="B153" s="24"/>
      <c r="C153" s="24"/>
      <c r="D153" s="25"/>
      <c r="E153" s="30">
        <f>(C154+C152)/2</f>
        <v>0.75</v>
      </c>
      <c r="F153" s="30">
        <f>(D154+D152)/2</f>
        <v>2.1</v>
      </c>
      <c r="G153" s="30">
        <f>(A154*1000+B154-A152*1000-B152)</f>
        <v>59</v>
      </c>
      <c r="H153" s="33">
        <f>E153*G153</f>
        <v>44.25</v>
      </c>
      <c r="I153" s="34">
        <f>F153*G153</f>
        <v>123.9</v>
      </c>
      <c r="J153" s="33">
        <f>MIN(H153:I153)</f>
        <v>44.25</v>
      </c>
      <c r="K153" s="33">
        <f>H153-J153</f>
        <v>0</v>
      </c>
      <c r="L153" s="34">
        <f>I153-J153</f>
        <v>79.65</v>
      </c>
      <c r="M153" s="27"/>
      <c r="N153" s="28"/>
    </row>
    <row r="154" spans="1:14" ht="11.25">
      <c r="A154" s="30">
        <f>Arkusz2!A147</f>
        <v>3</v>
      </c>
      <c r="B154" s="39">
        <f>Arkusz2!B147</f>
        <v>769</v>
      </c>
      <c r="C154" s="30">
        <v>1.1</v>
      </c>
      <c r="D154" s="35">
        <v>1.75</v>
      </c>
      <c r="E154" s="24"/>
      <c r="F154" s="24"/>
      <c r="G154" s="24"/>
      <c r="H154" s="27"/>
      <c r="I154" s="28"/>
      <c r="J154" s="27"/>
      <c r="K154" s="27"/>
      <c r="L154" s="28"/>
      <c r="M154" s="33">
        <f>IF((N152-M152+L153-K153)&lt;0,ABS(N152-M152+L153-K153),0)</f>
        <v>0</v>
      </c>
      <c r="N154" s="33">
        <f>IF((N152-M152+L153-K153)&gt;0,(N152-M152+L153-K153),0)</f>
        <v>4525.474999999999</v>
      </c>
    </row>
    <row r="155" spans="1:14" ht="11.25">
      <c r="A155" s="24"/>
      <c r="B155" s="24"/>
      <c r="C155" s="24"/>
      <c r="D155" s="25"/>
      <c r="E155" s="30">
        <f>(C156+C154)/2</f>
        <v>0.75</v>
      </c>
      <c r="F155" s="30">
        <f>(D156+D154)/2</f>
        <v>1.8</v>
      </c>
      <c r="G155" s="30">
        <f>(A156*1000+B156-A154*1000-B154)</f>
        <v>29.5</v>
      </c>
      <c r="H155" s="33">
        <f>E155*G155</f>
        <v>22.125</v>
      </c>
      <c r="I155" s="34">
        <f>F155*G155</f>
        <v>53.1</v>
      </c>
      <c r="J155" s="33">
        <f>MIN(H155:I155)</f>
        <v>22.125</v>
      </c>
      <c r="K155" s="33">
        <f>H155-J155</f>
        <v>0</v>
      </c>
      <c r="L155" s="34">
        <f>I155-J155</f>
        <v>30.975</v>
      </c>
      <c r="M155" s="27"/>
      <c r="N155" s="28"/>
    </row>
    <row r="156" spans="1:14" ht="11.25">
      <c r="A156" s="30">
        <f>Arkusz2!A149</f>
        <v>3</v>
      </c>
      <c r="B156" s="39">
        <f>Arkusz2!B149</f>
        <v>798.5</v>
      </c>
      <c r="C156" s="30">
        <v>0.4</v>
      </c>
      <c r="D156" s="35">
        <v>1.85</v>
      </c>
      <c r="E156" s="24"/>
      <c r="F156" s="24"/>
      <c r="G156" s="24"/>
      <c r="H156" s="27"/>
      <c r="I156" s="28"/>
      <c r="J156" s="27"/>
      <c r="K156" s="27"/>
      <c r="L156" s="28"/>
      <c r="M156" s="33">
        <f>IF((N154-M154+L155-K155)&lt;0,ABS(N154-M154+L155-K155),0)</f>
        <v>0</v>
      </c>
      <c r="N156" s="33">
        <f>IF((N154-M154+L155-K155)&gt;0,(N154-M154+L155-K155),0)</f>
        <v>4556.45</v>
      </c>
    </row>
    <row r="157" spans="1:14" ht="11.25">
      <c r="A157" s="24"/>
      <c r="B157" s="24"/>
      <c r="C157" s="24"/>
      <c r="D157" s="25"/>
      <c r="E157" s="30">
        <f>(C158+C156)/2</f>
        <v>0.35000000000000003</v>
      </c>
      <c r="F157" s="30">
        <f>(D158+D156)/2</f>
        <v>1.3</v>
      </c>
      <c r="G157" s="30">
        <f>(A158*1000+B158-A156*1000-B156)</f>
        <v>25</v>
      </c>
      <c r="H157" s="33">
        <f>E157*G157</f>
        <v>8.75</v>
      </c>
      <c r="I157" s="34">
        <f>F157*G157</f>
        <v>32.5</v>
      </c>
      <c r="J157" s="33">
        <f>MIN(H157:I157)</f>
        <v>8.75</v>
      </c>
      <c r="K157" s="33">
        <f>H157-J157</f>
        <v>0</v>
      </c>
      <c r="L157" s="34">
        <f>I157-J157</f>
        <v>23.75</v>
      </c>
      <c r="M157" s="27"/>
      <c r="N157" s="28"/>
    </row>
    <row r="158" spans="1:14" ht="11.25">
      <c r="A158" s="40">
        <v>3</v>
      </c>
      <c r="B158" s="41">
        <v>823.5</v>
      </c>
      <c r="C158" s="30">
        <v>0.30000000000000004</v>
      </c>
      <c r="D158" s="35">
        <v>0.75</v>
      </c>
      <c r="M158" s="33">
        <f>IF((N156-M156+L157-K157)&lt;0,ABS(N156-M156+L157-K157),0)</f>
        <v>0</v>
      </c>
      <c r="N158" s="33">
        <f>IF((N156-M156+L157-K157)&gt;0,(N156-M156+L157-K157),0)</f>
        <v>4580.2</v>
      </c>
    </row>
    <row r="160" spans="7:14" ht="11.25">
      <c r="G160" s="44">
        <f aca="true" t="shared" si="0" ref="G160:L160">SUM(G9:G157)</f>
        <v>3823.5</v>
      </c>
      <c r="H160" s="44">
        <f t="shared" si="0"/>
        <v>2474.725</v>
      </c>
      <c r="I160" s="44">
        <f t="shared" si="0"/>
        <v>7054.925000000001</v>
      </c>
      <c r="J160" s="44">
        <f t="shared" si="0"/>
        <v>2388.025</v>
      </c>
      <c r="K160" s="44">
        <f t="shared" si="0"/>
        <v>86.70000000000005</v>
      </c>
      <c r="L160" s="44">
        <f t="shared" si="0"/>
        <v>4666.9</v>
      </c>
      <c r="M160" s="45">
        <f>M158</f>
        <v>0</v>
      </c>
      <c r="N160" s="45">
        <f>N158</f>
        <v>4580.2</v>
      </c>
    </row>
  </sheetData>
  <sheetProtection selectLockedCells="1" selectUnlockedCells="1"/>
  <printOptions/>
  <pageMargins left="0.4722222222222222" right="0.11805555555555555" top="0.6298611111111111" bottom="0.62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9"/>
  <sheetViews>
    <sheetView zoomScale="110" zoomScaleNormal="110" zoomScalePageLayoutView="0" workbookViewId="0" topLeftCell="A119">
      <selection activeCell="C129" sqref="C129"/>
    </sheetView>
  </sheetViews>
  <sheetFormatPr defaultColWidth="11.57421875" defaultRowHeight="12.75"/>
  <cols>
    <col min="1" max="1" width="11.57421875" style="0" customWidth="1"/>
    <col min="2" max="2" width="11.57421875" style="42" customWidth="1"/>
  </cols>
  <sheetData>
    <row r="1" spans="1:2" ht="12.75">
      <c r="A1" s="43">
        <v>0</v>
      </c>
      <c r="B1" s="42">
        <v>0</v>
      </c>
    </row>
    <row r="2" ht="12.75">
      <c r="A2" s="43"/>
    </row>
    <row r="3" spans="1:2" ht="12.75">
      <c r="A3" s="43">
        <v>0</v>
      </c>
      <c r="B3" s="42">
        <v>37</v>
      </c>
    </row>
    <row r="4" ht="12.75">
      <c r="A4" s="43"/>
    </row>
    <row r="5" spans="1:2" ht="12.75">
      <c r="A5" s="43">
        <v>0</v>
      </c>
      <c r="B5" s="42">
        <v>85</v>
      </c>
    </row>
    <row r="6" ht="12.75">
      <c r="A6" s="43"/>
    </row>
    <row r="7" spans="1:2" ht="12.75">
      <c r="A7" s="43">
        <v>0</v>
      </c>
      <c r="B7" s="42">
        <v>130</v>
      </c>
    </row>
    <row r="8" ht="12.75">
      <c r="A8" s="43"/>
    </row>
    <row r="9" spans="1:2" ht="12.75">
      <c r="A9" s="43">
        <v>0</v>
      </c>
      <c r="B9" s="42">
        <v>182</v>
      </c>
    </row>
    <row r="10" ht="12.75">
      <c r="A10" s="43"/>
    </row>
    <row r="11" spans="1:2" ht="12.75">
      <c r="A11" s="43">
        <v>0</v>
      </c>
      <c r="B11" s="42">
        <v>231</v>
      </c>
    </row>
    <row r="12" ht="12.75">
      <c r="A12" s="43"/>
    </row>
    <row r="13" spans="1:2" ht="12.75">
      <c r="A13" s="43">
        <v>0</v>
      </c>
      <c r="B13" s="42">
        <v>284</v>
      </c>
    </row>
    <row r="14" ht="12.75">
      <c r="A14" s="43"/>
    </row>
    <row r="15" spans="1:2" ht="12.75">
      <c r="A15" s="43">
        <v>0</v>
      </c>
      <c r="B15" s="42">
        <v>336</v>
      </c>
    </row>
    <row r="16" ht="12.75">
      <c r="A16" s="43"/>
    </row>
    <row r="17" spans="1:2" ht="12.75">
      <c r="A17" s="43">
        <v>0</v>
      </c>
      <c r="B17" s="42">
        <v>383</v>
      </c>
    </row>
    <row r="18" ht="12.75">
      <c r="A18" s="43"/>
    </row>
    <row r="19" spans="1:2" ht="12.75">
      <c r="A19" s="43">
        <v>0</v>
      </c>
      <c r="B19" s="42">
        <v>436</v>
      </c>
    </row>
    <row r="20" ht="12.75">
      <c r="A20" s="43"/>
    </row>
    <row r="21" spans="1:2" ht="12.75">
      <c r="A21" s="43">
        <v>0</v>
      </c>
      <c r="B21" s="42">
        <v>488</v>
      </c>
    </row>
    <row r="22" ht="12.75">
      <c r="A22" s="43"/>
    </row>
    <row r="23" spans="1:2" ht="12.75">
      <c r="A23" s="43">
        <v>0</v>
      </c>
      <c r="B23" s="42">
        <v>540</v>
      </c>
    </row>
    <row r="24" ht="12.75">
      <c r="A24" s="43"/>
    </row>
    <row r="25" spans="1:2" ht="12.75">
      <c r="A25" s="43">
        <v>0</v>
      </c>
      <c r="B25" s="42">
        <v>603</v>
      </c>
    </row>
    <row r="26" ht="12.75">
      <c r="A26" s="43"/>
    </row>
    <row r="27" spans="1:2" ht="12.75">
      <c r="A27" s="43">
        <v>0</v>
      </c>
      <c r="B27" s="42">
        <v>652</v>
      </c>
    </row>
    <row r="28" ht="12.75">
      <c r="A28" s="43"/>
    </row>
    <row r="29" spans="1:2" ht="12.75">
      <c r="A29" s="43">
        <v>0</v>
      </c>
      <c r="B29" s="42">
        <v>707</v>
      </c>
    </row>
    <row r="30" ht="12.75">
      <c r="A30" s="43"/>
    </row>
    <row r="31" spans="1:2" ht="12.75">
      <c r="A31" s="43">
        <v>0</v>
      </c>
      <c r="B31" s="42">
        <v>757</v>
      </c>
    </row>
    <row r="32" ht="12.75">
      <c r="A32" s="43"/>
    </row>
    <row r="33" spans="1:2" ht="12.75">
      <c r="A33" s="43">
        <v>0</v>
      </c>
      <c r="B33" s="42">
        <v>808</v>
      </c>
    </row>
    <row r="34" ht="12.75">
      <c r="A34" s="43"/>
    </row>
    <row r="35" spans="1:2" ht="12.75">
      <c r="A35" s="43">
        <v>0</v>
      </c>
      <c r="B35" s="42">
        <v>863</v>
      </c>
    </row>
    <row r="36" ht="12.75">
      <c r="A36" s="43"/>
    </row>
    <row r="37" spans="1:2" ht="12.75">
      <c r="A37" s="43">
        <v>0</v>
      </c>
      <c r="B37" s="42">
        <v>913</v>
      </c>
    </row>
    <row r="38" ht="12.75">
      <c r="A38" s="43"/>
    </row>
    <row r="39" spans="1:2" ht="12.75">
      <c r="A39" s="43">
        <v>0</v>
      </c>
      <c r="B39" s="42">
        <v>960</v>
      </c>
    </row>
    <row r="40" ht="12.75">
      <c r="A40" s="43"/>
    </row>
    <row r="41" spans="1:2" ht="12.75">
      <c r="A41" s="43">
        <v>1</v>
      </c>
      <c r="B41" s="42">
        <v>9</v>
      </c>
    </row>
    <row r="42" ht="12.75">
      <c r="A42" s="43"/>
    </row>
    <row r="43" spans="1:2" ht="12.75">
      <c r="A43" s="43">
        <v>1</v>
      </c>
      <c r="B43" s="42">
        <v>62</v>
      </c>
    </row>
    <row r="44" ht="12.75">
      <c r="A44" s="43"/>
    </row>
    <row r="45" spans="1:2" ht="12.75">
      <c r="A45" s="43">
        <v>1</v>
      </c>
      <c r="B45" s="42">
        <v>114</v>
      </c>
    </row>
    <row r="46" ht="12.75">
      <c r="A46" s="43"/>
    </row>
    <row r="47" spans="1:2" ht="12.75">
      <c r="A47" s="43">
        <v>1</v>
      </c>
      <c r="B47" s="42">
        <v>168</v>
      </c>
    </row>
    <row r="48" ht="12.75">
      <c r="A48" s="43"/>
    </row>
    <row r="49" spans="1:2" ht="12.75">
      <c r="A49" s="43">
        <v>1</v>
      </c>
      <c r="B49" s="42">
        <v>216</v>
      </c>
    </row>
    <row r="50" ht="12.75">
      <c r="A50" s="43"/>
    </row>
    <row r="51" spans="1:2" ht="12.75">
      <c r="A51" s="43">
        <v>1</v>
      </c>
      <c r="B51" s="42">
        <v>265</v>
      </c>
    </row>
    <row r="52" ht="12.75">
      <c r="A52" s="43"/>
    </row>
    <row r="53" spans="1:2" ht="12.75">
      <c r="A53" s="43">
        <v>1</v>
      </c>
      <c r="B53" s="42">
        <v>316</v>
      </c>
    </row>
    <row r="54" ht="12.75">
      <c r="A54" s="43"/>
    </row>
    <row r="55" spans="1:2" ht="12.75">
      <c r="A55" s="43">
        <v>1</v>
      </c>
      <c r="B55" s="42">
        <v>368</v>
      </c>
    </row>
    <row r="56" ht="12.75">
      <c r="A56" s="43"/>
    </row>
    <row r="57" spans="1:2" ht="12.75">
      <c r="A57" s="43">
        <v>1</v>
      </c>
      <c r="B57" s="42">
        <v>416</v>
      </c>
    </row>
    <row r="58" ht="12.75">
      <c r="A58" s="43"/>
    </row>
    <row r="59" spans="1:2" ht="12.75">
      <c r="A59" s="43">
        <v>1</v>
      </c>
      <c r="B59" s="42">
        <v>467</v>
      </c>
    </row>
    <row r="60" ht="12.75">
      <c r="A60" s="43"/>
    </row>
    <row r="61" spans="1:2" ht="12.75">
      <c r="A61" s="43">
        <v>1</v>
      </c>
      <c r="B61" s="42">
        <v>514</v>
      </c>
    </row>
    <row r="62" ht="12.75">
      <c r="A62" s="43"/>
    </row>
    <row r="63" spans="1:2" ht="12.75">
      <c r="A63" s="43">
        <v>1</v>
      </c>
      <c r="B63" s="42">
        <v>539</v>
      </c>
    </row>
    <row r="64" ht="12.75">
      <c r="A64" s="43"/>
    </row>
    <row r="65" spans="1:2" ht="12.75">
      <c r="A65" s="43">
        <v>1</v>
      </c>
      <c r="B65" s="42">
        <v>619</v>
      </c>
    </row>
    <row r="66" ht="12.75">
      <c r="A66" s="43"/>
    </row>
    <row r="67" spans="1:2" ht="12.75">
      <c r="A67" s="43">
        <v>1</v>
      </c>
      <c r="B67" s="42">
        <v>666</v>
      </c>
    </row>
    <row r="68" ht="12.75">
      <c r="A68" s="43"/>
    </row>
    <row r="69" spans="1:2" ht="12.75">
      <c r="A69" s="43">
        <v>1</v>
      </c>
      <c r="B69" s="42">
        <v>716</v>
      </c>
    </row>
    <row r="70" ht="12.75">
      <c r="A70" s="43"/>
    </row>
    <row r="71" spans="1:2" ht="12.75">
      <c r="A71" s="43">
        <v>1</v>
      </c>
      <c r="B71" s="42">
        <v>768</v>
      </c>
    </row>
    <row r="72" ht="12.75">
      <c r="A72" s="43"/>
    </row>
    <row r="73" spans="1:2" ht="12.75">
      <c r="A73" s="43">
        <v>1</v>
      </c>
      <c r="B73" s="42">
        <v>822</v>
      </c>
    </row>
    <row r="74" ht="12.75">
      <c r="A74" s="43"/>
    </row>
    <row r="75" spans="1:2" ht="12.75">
      <c r="A75" s="43">
        <v>1</v>
      </c>
      <c r="B75" s="42">
        <v>874.5</v>
      </c>
    </row>
    <row r="76" ht="12.75">
      <c r="A76" s="43"/>
    </row>
    <row r="77" spans="1:2" ht="12.75">
      <c r="A77" s="43">
        <v>1</v>
      </c>
      <c r="B77" s="42">
        <v>923.5</v>
      </c>
    </row>
    <row r="78" ht="12.75">
      <c r="A78" s="43"/>
    </row>
    <row r="79" spans="1:2" ht="12.75">
      <c r="A79" s="43">
        <v>1</v>
      </c>
      <c r="B79" s="42">
        <v>981</v>
      </c>
    </row>
    <row r="80" ht="12.75">
      <c r="A80" s="43"/>
    </row>
    <row r="81" spans="1:2" ht="12.75">
      <c r="A81" s="43">
        <v>2</v>
      </c>
      <c r="B81" s="42">
        <v>30</v>
      </c>
    </row>
    <row r="82" ht="12.75">
      <c r="A82" s="43"/>
    </row>
    <row r="83" spans="1:2" ht="12.75">
      <c r="A83" s="43">
        <v>2</v>
      </c>
      <c r="B83" s="42">
        <v>88</v>
      </c>
    </row>
    <row r="84" ht="12.75">
      <c r="A84" s="43"/>
    </row>
    <row r="85" spans="1:2" ht="12.75">
      <c r="A85" s="43">
        <v>2</v>
      </c>
      <c r="B85" s="42">
        <v>137.5</v>
      </c>
    </row>
    <row r="86" ht="12.75">
      <c r="A86" s="43"/>
    </row>
    <row r="87" spans="1:2" ht="12.75">
      <c r="A87" s="43">
        <v>2</v>
      </c>
      <c r="B87" s="42">
        <v>184</v>
      </c>
    </row>
    <row r="88" ht="12.75">
      <c r="A88" s="43"/>
    </row>
    <row r="89" spans="1:2" ht="12.75">
      <c r="A89" s="43">
        <v>2</v>
      </c>
      <c r="B89" s="42">
        <v>240</v>
      </c>
    </row>
    <row r="90" ht="12.75">
      <c r="A90" s="43"/>
    </row>
    <row r="91" spans="1:2" ht="12.75">
      <c r="A91" s="43">
        <v>2</v>
      </c>
      <c r="B91" s="42">
        <v>294</v>
      </c>
    </row>
    <row r="92" ht="12.75">
      <c r="A92" s="43"/>
    </row>
    <row r="93" spans="1:2" ht="12.75">
      <c r="A93" s="43">
        <v>2</v>
      </c>
      <c r="B93" s="42">
        <v>347</v>
      </c>
    </row>
    <row r="94" ht="12.75">
      <c r="A94" s="43"/>
    </row>
    <row r="95" spans="1:2" ht="12.75">
      <c r="A95" s="43">
        <v>2</v>
      </c>
      <c r="B95" s="42">
        <v>402</v>
      </c>
    </row>
    <row r="96" ht="12.75">
      <c r="A96" s="43"/>
    </row>
    <row r="97" spans="1:2" ht="12.75">
      <c r="A97" s="43">
        <v>2</v>
      </c>
      <c r="B97" s="42">
        <v>451</v>
      </c>
    </row>
    <row r="98" ht="12.75">
      <c r="A98" s="43"/>
    </row>
    <row r="99" spans="1:2" ht="12.75">
      <c r="A99" s="43">
        <v>2</v>
      </c>
      <c r="B99" s="42">
        <v>504</v>
      </c>
    </row>
    <row r="100" ht="12.75">
      <c r="A100" s="43"/>
    </row>
    <row r="101" spans="1:2" ht="12.75">
      <c r="A101" s="43">
        <v>2</v>
      </c>
      <c r="B101" s="42">
        <v>554</v>
      </c>
    </row>
    <row r="102" ht="12.75">
      <c r="A102" s="43"/>
    </row>
    <row r="103" spans="1:2" ht="12.75">
      <c r="A103" s="43">
        <v>2</v>
      </c>
      <c r="B103" s="42">
        <v>599</v>
      </c>
    </row>
    <row r="104" ht="12.75">
      <c r="A104" s="43"/>
    </row>
    <row r="105" spans="1:2" ht="12.75">
      <c r="A105" s="43">
        <v>2</v>
      </c>
      <c r="B105" s="42">
        <v>649</v>
      </c>
    </row>
    <row r="106" ht="12.75">
      <c r="A106" s="43"/>
    </row>
    <row r="107" spans="1:2" ht="12.75">
      <c r="A107" s="43">
        <v>2</v>
      </c>
      <c r="B107" s="42">
        <v>700</v>
      </c>
    </row>
    <row r="108" ht="12.75">
      <c r="A108" s="43"/>
    </row>
    <row r="109" spans="1:2" ht="12.75">
      <c r="A109" s="43">
        <v>2</v>
      </c>
      <c r="B109" s="42">
        <v>773</v>
      </c>
    </row>
    <row r="110" ht="12.75">
      <c r="A110" s="43"/>
    </row>
    <row r="111" spans="1:2" ht="12.75">
      <c r="A111" s="43">
        <v>2</v>
      </c>
      <c r="B111" s="42">
        <v>825.5</v>
      </c>
    </row>
    <row r="112" ht="12.75">
      <c r="A112" s="43"/>
    </row>
    <row r="113" spans="1:2" ht="12.75">
      <c r="A113" s="43">
        <v>2</v>
      </c>
      <c r="B113" s="42">
        <v>878.5</v>
      </c>
    </row>
    <row r="114" ht="12.75">
      <c r="A114" s="43"/>
    </row>
    <row r="115" spans="1:2" ht="12.75">
      <c r="A115" s="43">
        <v>2</v>
      </c>
      <c r="B115" s="42">
        <v>931</v>
      </c>
    </row>
    <row r="116" ht="12.75">
      <c r="A116" s="43"/>
    </row>
    <row r="117" spans="1:2" ht="12.75">
      <c r="A117" s="43">
        <v>2</v>
      </c>
      <c r="B117" s="42">
        <v>991.5</v>
      </c>
    </row>
    <row r="118" ht="12.75">
      <c r="A118" s="43"/>
    </row>
    <row r="119" spans="1:2" ht="12.75">
      <c r="A119" s="43">
        <v>3</v>
      </c>
      <c r="B119" s="42">
        <v>38</v>
      </c>
    </row>
    <row r="120" ht="12.75">
      <c r="A120" s="43"/>
    </row>
    <row r="121" spans="1:2" ht="12.75">
      <c r="A121" s="43">
        <v>3</v>
      </c>
      <c r="B121" s="42">
        <v>87</v>
      </c>
    </row>
    <row r="122" ht="12.75">
      <c r="A122" s="43"/>
    </row>
    <row r="123" spans="1:2" ht="12.75">
      <c r="A123" s="43">
        <v>3</v>
      </c>
      <c r="B123" s="42">
        <v>139</v>
      </c>
    </row>
    <row r="124" ht="12.75">
      <c r="A124" s="43"/>
    </row>
    <row r="125" spans="1:2" ht="12.75">
      <c r="A125" s="43">
        <v>3</v>
      </c>
      <c r="B125" s="42">
        <v>203.5</v>
      </c>
    </row>
    <row r="126" ht="12.75">
      <c r="A126" s="43"/>
    </row>
    <row r="127" spans="1:2" ht="12.75">
      <c r="A127" s="43">
        <v>3</v>
      </c>
      <c r="B127" s="42">
        <v>263</v>
      </c>
    </row>
    <row r="128" ht="12.75">
      <c r="A128" s="43"/>
    </row>
    <row r="129" spans="1:2" ht="12.75">
      <c r="A129" s="43">
        <v>3</v>
      </c>
      <c r="B129" s="42">
        <v>322</v>
      </c>
    </row>
    <row r="130" ht="12.75">
      <c r="A130" s="43"/>
    </row>
    <row r="131" spans="1:2" ht="12.75">
      <c r="A131" s="43">
        <v>3</v>
      </c>
      <c r="B131" s="42">
        <v>372</v>
      </c>
    </row>
    <row r="132" ht="12.75">
      <c r="A132" s="43"/>
    </row>
    <row r="133" spans="1:2" ht="12.75">
      <c r="A133" s="43">
        <v>3</v>
      </c>
      <c r="B133" s="42">
        <v>400</v>
      </c>
    </row>
    <row r="134" ht="12.75">
      <c r="A134" s="43"/>
    </row>
    <row r="135" spans="1:2" ht="12.75">
      <c r="A135" s="43">
        <v>3</v>
      </c>
      <c r="B135" s="42">
        <v>454</v>
      </c>
    </row>
    <row r="136" ht="12.75">
      <c r="A136" s="43"/>
    </row>
    <row r="137" spans="1:2" ht="12.75">
      <c r="A137" s="43">
        <v>3</v>
      </c>
      <c r="B137" s="42">
        <v>484</v>
      </c>
    </row>
    <row r="138" ht="12.75">
      <c r="A138" s="43"/>
    </row>
    <row r="139" spans="1:2" ht="12.75">
      <c r="A139" s="43">
        <v>3</v>
      </c>
      <c r="B139" s="42">
        <v>556</v>
      </c>
    </row>
    <row r="140" ht="12.75">
      <c r="A140" s="43"/>
    </row>
    <row r="141" spans="1:2" ht="12.75">
      <c r="A141" s="43">
        <v>3</v>
      </c>
      <c r="B141" s="42">
        <v>611</v>
      </c>
    </row>
    <row r="142" ht="12.75">
      <c r="A142" s="43"/>
    </row>
    <row r="143" spans="1:2" ht="12.75">
      <c r="A143" s="43">
        <v>3</v>
      </c>
      <c r="B143" s="42">
        <v>664</v>
      </c>
    </row>
    <row r="144" ht="12.75">
      <c r="A144" s="43"/>
    </row>
    <row r="145" spans="1:2" ht="12.75">
      <c r="A145" s="43">
        <v>3</v>
      </c>
      <c r="B145" s="42">
        <v>710</v>
      </c>
    </row>
    <row r="146" ht="12.75">
      <c r="A146" s="43"/>
    </row>
    <row r="147" spans="1:2" ht="12.75">
      <c r="A147" s="43">
        <v>3</v>
      </c>
      <c r="B147" s="42">
        <v>769</v>
      </c>
    </row>
    <row r="148" ht="12.75">
      <c r="A148" s="43"/>
    </row>
    <row r="149" spans="1:2" ht="12.75">
      <c r="A149" s="43">
        <v>3</v>
      </c>
      <c r="B149" s="42">
        <v>798.5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pzd</cp:lastModifiedBy>
  <dcterms:created xsi:type="dcterms:W3CDTF">2017-07-04T19:32:39Z</dcterms:created>
  <dcterms:modified xsi:type="dcterms:W3CDTF">2018-04-18T05:59:56Z</dcterms:modified>
  <cp:category/>
  <cp:version/>
  <cp:contentType/>
  <cp:contentStatus/>
</cp:coreProperties>
</file>