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90" windowWidth="9720" windowHeight="4140" firstSheet="5" activeTab="6"/>
  </bookViews>
  <sheets>
    <sheet name="Tabela objętości wyrównania " sheetId="1" r:id="rId1"/>
    <sheet name="Tabela objętości wyrównania (2)" sheetId="2" r:id="rId2"/>
    <sheet name="Tabela objętości wyrównania (3)" sheetId="3" r:id="rId3"/>
    <sheet name="Tabela objętości wyrównania (4)" sheetId="4" r:id="rId4"/>
    <sheet name="Tabela  wyrównania poboczy grun" sheetId="5" r:id="rId5"/>
    <sheet name="Arkusz1" sheetId="6" r:id="rId6"/>
    <sheet name="Tabela  wyrównania poboczy pos " sheetId="7" r:id="rId7"/>
    <sheet name="Arkusz2" sheetId="8" r:id="rId8"/>
    <sheet name="Arkusz3" sheetId="9" r:id="rId9"/>
  </sheets>
  <definedNames>
    <definedName name="_xlnm.Print_Area" localSheetId="6">'Tabela  wyrównania poboczy pos '!$A:$IV</definedName>
    <definedName name="_xlnm.Print_Area" localSheetId="1">'Tabela objętości wyrównania (2)'!$A:$IV</definedName>
    <definedName name="_xlnm.Print_Area" localSheetId="2">'Tabela objętości wyrównania (3)'!$A:$IV</definedName>
    <definedName name="_xlnm.Print_Area" localSheetId="3">'Tabela objętości wyrównania (4)'!$A:$IV</definedName>
    <definedName name="Z_00D5C1C0_28A5_11D3_86BE_89810C2E1232_.wvu.PrintArea" localSheetId="6" hidden="1">'Tabela  wyrównania poboczy pos '!$A:$XFD</definedName>
    <definedName name="Z_00D5C1C0_28A5_11D3_86BE_89810C2E1232_.wvu.PrintArea" localSheetId="1" hidden="1">'Tabela objętości wyrównania (2)'!$A:$XFD</definedName>
    <definedName name="Z_00D5C1C0_28A5_11D3_86BE_89810C2E1232_.wvu.PrintArea" localSheetId="2" hidden="1">'Tabela objętości wyrównania (3)'!$A:$XFD</definedName>
    <definedName name="Z_00D5C1C0_28A5_11D3_86BE_89810C2E1232_.wvu.PrintArea" localSheetId="3" hidden="1">'Tabela objętości wyrównania (4)'!$A:$XFD</definedName>
    <definedName name="Z_0AD77880_AC41_11D1_8D6F_877108FD571B_.wvu.PrintArea" localSheetId="1" hidden="1">'Tabela objętości wyrównania (2)'!$A:$XFD</definedName>
    <definedName name="Z_0AD77880_AC41_11D1_8D6F_877108FD571B_.wvu.PrintArea" localSheetId="2" hidden="1">'Tabela objętości wyrównania (3)'!$A:$XFD</definedName>
    <definedName name="Z_0AD77880_AC41_11D1_8D6F_877108FD571B_.wvu.PrintArea" localSheetId="3" hidden="1">'Tabela objętości wyrównania (4)'!$A:$XFD</definedName>
    <definedName name="Z_441B024D_BAC6_4993_B5F0_33B6FE4F4903_.wvu.PrintArea" localSheetId="6" hidden="1">'Tabela  wyrównania poboczy pos '!$A:$XFD</definedName>
    <definedName name="Z_441B024D_BAC6_4993_B5F0_33B6FE4F4903_.wvu.PrintArea" localSheetId="1" hidden="1">'Tabela objętości wyrównania (2)'!$A:$XFD</definedName>
    <definedName name="Z_441B024D_BAC6_4993_B5F0_33B6FE4F4903_.wvu.PrintArea" localSheetId="2" hidden="1">'Tabela objętości wyrównania (3)'!$A:$XFD</definedName>
    <definedName name="Z_441B024D_BAC6_4993_B5F0_33B6FE4F4903_.wvu.PrintArea" localSheetId="3" hidden="1">'Tabela objętości wyrównania (4)'!$A:$XFD</definedName>
    <definedName name="Z_54BCB05B_8B7C_4868_9836_57CC07F3C4A7_.wvu.PrintArea" localSheetId="6" hidden="1">'Tabela  wyrównania poboczy pos '!$A:$XFD</definedName>
    <definedName name="Z_54BCB05B_8B7C_4868_9836_57CC07F3C4A7_.wvu.PrintArea" localSheetId="1" hidden="1">'Tabela objętości wyrównania (2)'!$A:$XFD</definedName>
    <definedName name="Z_54BCB05B_8B7C_4868_9836_57CC07F3C4A7_.wvu.PrintArea" localSheetId="2" hidden="1">'Tabela objętości wyrównania (3)'!$A:$XFD</definedName>
    <definedName name="Z_54BCB05B_8B7C_4868_9836_57CC07F3C4A7_.wvu.PrintArea" localSheetId="3" hidden="1">'Tabela objętości wyrównania (4)'!$A:$XFD</definedName>
    <definedName name="Z_58F68421_B1EB_4779_8CA5_26CA13D5581C_.wvu.PrintArea" localSheetId="6" hidden="1">'Tabela  wyrównania poboczy pos '!$A:$XFD</definedName>
    <definedName name="Z_58F68421_B1EB_4779_8CA5_26CA13D5581C_.wvu.PrintArea" localSheetId="1" hidden="1">'Tabela objętości wyrównania (2)'!$A:$XFD</definedName>
    <definedName name="Z_58F68421_B1EB_4779_8CA5_26CA13D5581C_.wvu.PrintArea" localSheetId="2" hidden="1">'Tabela objętości wyrównania (3)'!$A:$XFD</definedName>
    <definedName name="Z_58F68421_B1EB_4779_8CA5_26CA13D5581C_.wvu.PrintArea" localSheetId="3" hidden="1">'Tabela objętości wyrównania (4)'!$A:$XFD</definedName>
    <definedName name="Z_6C319440_E05B_11D2_9142_D80E4E8CF828_.wvu.PrintArea" localSheetId="1" hidden="1">'Tabela objętości wyrównania (2)'!$A:$XFD</definedName>
    <definedName name="Z_6C319440_E05B_11D2_9142_D80E4E8CF828_.wvu.PrintArea" localSheetId="2" hidden="1">'Tabela objętości wyrównania (3)'!$A:$XFD</definedName>
    <definedName name="Z_6C319440_E05B_11D2_9142_D80E4E8CF828_.wvu.PrintArea" localSheetId="3" hidden="1">'Tabela objętości wyrównania (4)'!$A:$XFD</definedName>
  </definedNames>
  <calcPr fullCalcOnLoad="1"/>
</workbook>
</file>

<file path=xl/sharedStrings.xml><?xml version="1.0" encoding="utf-8"?>
<sst xmlns="http://schemas.openxmlformats.org/spreadsheetml/2006/main" count="538" uniqueCount="41">
  <si>
    <t xml:space="preserve"> </t>
  </si>
  <si>
    <t xml:space="preserve">  </t>
  </si>
  <si>
    <t>POWIERZCHNIE</t>
  </si>
  <si>
    <t>ODLEGŁOŚĆ</t>
  </si>
  <si>
    <t>ZUŻYCIE</t>
  </si>
  <si>
    <t xml:space="preserve">      NADMIAR </t>
  </si>
  <si>
    <t xml:space="preserve">ŚREDNIE </t>
  </si>
  <si>
    <t xml:space="preserve">ROBÓT </t>
  </si>
  <si>
    <t>NA MIEJSCU</t>
  </si>
  <si>
    <t xml:space="preserve">  OBJĘTOŚCI</t>
  </si>
  <si>
    <t>ODKŁAD</t>
  </si>
  <si>
    <t>DOKOP</t>
  </si>
  <si>
    <r>
      <t>P</t>
    </r>
    <r>
      <rPr>
        <b/>
        <vertAlign val="subscript"/>
        <sz val="8"/>
        <rFont val="Arial CE"/>
        <family val="0"/>
      </rPr>
      <t>WYKOP</t>
    </r>
  </si>
  <si>
    <r>
      <t>P</t>
    </r>
    <r>
      <rPr>
        <b/>
        <vertAlign val="subscript"/>
        <sz val="8"/>
        <rFont val="Arial CE"/>
        <family val="0"/>
      </rPr>
      <t>NASYP</t>
    </r>
  </si>
  <si>
    <r>
      <t>L</t>
    </r>
    <r>
      <rPr>
        <b/>
        <vertAlign val="subscript"/>
        <sz val="8"/>
        <rFont val="Arial CE"/>
        <family val="0"/>
      </rPr>
      <t>ODCINKA</t>
    </r>
    <r>
      <rPr>
        <b/>
        <sz val="8"/>
        <rFont val="Arial CE"/>
        <family val="0"/>
      </rPr>
      <t xml:space="preserve"> </t>
    </r>
  </si>
  <si>
    <r>
      <t>V</t>
    </r>
    <r>
      <rPr>
        <b/>
        <vertAlign val="subscript"/>
        <sz val="8"/>
        <rFont val="Arial CE"/>
        <family val="0"/>
      </rPr>
      <t>WYKOP</t>
    </r>
  </si>
  <si>
    <r>
      <t>V</t>
    </r>
    <r>
      <rPr>
        <b/>
        <vertAlign val="subscript"/>
        <sz val="8"/>
        <rFont val="Arial CE"/>
        <family val="0"/>
      </rPr>
      <t>NASYP</t>
    </r>
  </si>
  <si>
    <r>
      <t>V</t>
    </r>
    <r>
      <rPr>
        <b/>
        <vertAlign val="subscript"/>
        <sz val="8"/>
        <rFont val="Arial CE"/>
        <family val="0"/>
      </rPr>
      <t>(NA MIEJSCU)</t>
    </r>
  </si>
  <si>
    <r>
      <t>V</t>
    </r>
    <r>
      <rPr>
        <b/>
        <vertAlign val="subscript"/>
        <sz val="8"/>
        <rFont val="Arial CE"/>
        <family val="0"/>
      </rPr>
      <t>ODKŁAD</t>
    </r>
  </si>
  <si>
    <r>
      <t>V</t>
    </r>
    <r>
      <rPr>
        <b/>
        <vertAlign val="subscript"/>
        <sz val="8"/>
        <rFont val="Arial CE"/>
        <family val="0"/>
      </rPr>
      <t>DOKOP</t>
    </r>
  </si>
  <si>
    <t>[km]</t>
  </si>
  <si>
    <t>[m]</t>
  </si>
  <si>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0"/>
      </rPr>
      <t>]</t>
    </r>
  </si>
  <si>
    <r>
      <t>[m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]</t>
    </r>
  </si>
  <si>
    <t xml:space="preserve">              PIKIETAŻ</t>
  </si>
  <si>
    <t xml:space="preserve"> POWIERZCHNIE</t>
  </si>
  <si>
    <t xml:space="preserve">   OBJĘTOŚĆ </t>
  </si>
  <si>
    <t xml:space="preserve">           SUMA</t>
  </si>
  <si>
    <t>TABELA OBJĘTOŚCI ROBÓT</t>
  </si>
  <si>
    <t xml:space="preserve">WYRÓWNANIE </t>
  </si>
  <si>
    <t>M. M. B</t>
  </si>
  <si>
    <t>WARSTWA WYRÓWNAWCZO-WZMACNIAJĄCA DROGA KRAJOWA NR 19 W km 223+810-224+020</t>
  </si>
  <si>
    <t>WARSTWA WYRÓWNAWCZO-WZMACNIAJĄCA DROGA KRAJOWA NR 19 W km 223+810-223+975</t>
  </si>
  <si>
    <t>WARSTWA WYRÓWNAWCZO-WZMACNIAJĄCA DROGA KRAJOWA NR 19 W km 223+925-223+990</t>
  </si>
  <si>
    <r>
      <t>Obliczenie średniej grubości warstwy wyrównawczo - wzmacniającej  g = 18,45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/390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= 0,047m=4,7 cm.</t>
    </r>
    <r>
      <rPr>
        <sz val="10"/>
        <rFont val="Arial CE"/>
        <family val="0"/>
      </rPr>
      <t xml:space="preserve"> </t>
    </r>
  </si>
  <si>
    <r>
      <t xml:space="preserve">Obliczenie powierzchni P = 65,0 m. x  6,0  m. = </t>
    </r>
    <r>
      <rPr>
        <sz val="10"/>
        <rFont val="Arial CE"/>
        <family val="2"/>
      </rPr>
      <t>390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</si>
  <si>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t>ŻWIREM</t>
  </si>
  <si>
    <t>WARSTWA WYRÓWNAWCZA PODBUDOWY - DROGA WOJEWÓDZKA NR 0813 CZARTAJEW - GRODZISK</t>
  </si>
  <si>
    <t>GRUNTEM</t>
  </si>
  <si>
    <t>POBOCZY</t>
  </si>
  <si>
    <t>Tabela objętości robót bitumicznych - ul. 1 Maja m. Grodzisk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</si>
</sst>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4">
    <font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b/>
      <vertAlign val="subscript"/>
      <sz val="8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u val="single"/>
      <sz val="8"/>
      <color indexed="62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34" borderId="10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 wrapText="1"/>
    </xf>
    <xf numFmtId="0" fontId="1" fillId="35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Continuous"/>
    </xf>
    <xf numFmtId="2" fontId="1" fillId="34" borderId="16" xfId="0" applyNumberFormat="1" applyFont="1" applyFill="1" applyBorder="1" applyAlignment="1">
      <alignment horizontal="centerContinuous" wrapText="1"/>
    </xf>
    <xf numFmtId="0" fontId="1" fillId="35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Continuous"/>
    </xf>
    <xf numFmtId="0" fontId="1" fillId="34" borderId="16" xfId="0" applyFont="1" applyFill="1" applyBorder="1" applyAlignment="1">
      <alignment horizontal="centerContinuous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Continuous"/>
    </xf>
    <xf numFmtId="0" fontId="1" fillId="35" borderId="17" xfId="0" applyFont="1" applyFill="1" applyBorder="1" applyAlignment="1">
      <alignment horizontal="centerContinuous"/>
    </xf>
    <xf numFmtId="0" fontId="1" fillId="35" borderId="18" xfId="0" applyFont="1" applyFill="1" applyBorder="1" applyAlignment="1">
      <alignment horizontal="centerContinuous"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1" fontId="6" fillId="36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164" fontId="7" fillId="33" borderId="21" xfId="0" applyNumberFormat="1" applyFont="1" applyFill="1" applyBorder="1" applyAlignment="1">
      <alignment horizontal="center"/>
    </xf>
    <xf numFmtId="165" fontId="4" fillId="37" borderId="21" xfId="0" applyNumberFormat="1" applyFont="1" applyFill="1" applyBorder="1" applyAlignment="1">
      <alignment horizontal="center"/>
    </xf>
    <xf numFmtId="2" fontId="4" fillId="37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2" fontId="7" fillId="38" borderId="21" xfId="0" applyNumberFormat="1" applyFont="1" applyFill="1" applyBorder="1" applyAlignment="1">
      <alignment horizontal="center"/>
    </xf>
    <xf numFmtId="164" fontId="7" fillId="38" borderId="21" xfId="0" applyNumberFormat="1" applyFont="1" applyFill="1" applyBorder="1" applyAlignment="1">
      <alignment horizontal="center"/>
    </xf>
    <xf numFmtId="165" fontId="4" fillId="39" borderId="21" xfId="0" applyNumberFormat="1" applyFont="1" applyFill="1" applyBorder="1" applyAlignment="1">
      <alignment horizontal="center"/>
    </xf>
    <xf numFmtId="2" fontId="4" fillId="39" borderId="21" xfId="0" applyNumberFormat="1" applyFont="1" applyFill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2" fontId="4" fillId="40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164" fontId="8" fillId="38" borderId="21" xfId="0" applyNumberFormat="1" applyFont="1" applyFill="1" applyBorder="1" applyAlignment="1">
      <alignment horizontal="center"/>
    </xf>
    <xf numFmtId="2" fontId="4" fillId="37" borderId="25" xfId="0" applyNumberFormat="1" applyFont="1" applyFill="1" applyBorder="1" applyAlignment="1">
      <alignment horizontal="center"/>
    </xf>
    <xf numFmtId="2" fontId="4" fillId="35" borderId="26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2" fontId="4" fillId="35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8">
      <selection activeCell="H47" sqref="H47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36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37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0.33</v>
      </c>
      <c r="G10" s="61">
        <f>(A11*1000+B11-A9*1000-B9)</f>
        <v>40</v>
      </c>
      <c r="H10" s="61">
        <f>E10*G10</f>
        <v>0</v>
      </c>
      <c r="I10" s="61">
        <f>F10*G10</f>
        <v>13.200000000000001</v>
      </c>
      <c r="J10" s="61">
        <f>MIN(H10:I10)</f>
        <v>0</v>
      </c>
      <c r="K10" s="61">
        <f>H10-J10</f>
        <v>0</v>
      </c>
      <c r="L10" s="61">
        <f>I10-J10</f>
        <v>13.200000000000001</v>
      </c>
      <c r="M10" s="62"/>
      <c r="N10" s="62"/>
    </row>
    <row r="11" spans="1:14" ht="12.75">
      <c r="A11" s="51">
        <v>0</v>
      </c>
      <c r="B11" s="52">
        <v>40</v>
      </c>
      <c r="C11" s="53">
        <v>0</v>
      </c>
      <c r="D11" s="53">
        <v>0.66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13.200000000000001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0.6950000000000001</v>
      </c>
      <c r="G12" s="61">
        <f>(A13*1000+B13-A11*1000-B11)</f>
        <v>54</v>
      </c>
      <c r="H12" s="61">
        <f>E12*G12</f>
        <v>0</v>
      </c>
      <c r="I12" s="61">
        <f>F12*G12</f>
        <v>37.53</v>
      </c>
      <c r="J12" s="61">
        <f>MIN(H12:I12)</f>
        <v>0</v>
      </c>
      <c r="K12" s="61">
        <f>H12-J12</f>
        <v>0</v>
      </c>
      <c r="L12" s="61">
        <f>I12-J12</f>
        <v>37.53</v>
      </c>
      <c r="M12" s="62" t="s">
        <v>0</v>
      </c>
      <c r="N12" s="62" t="s">
        <v>0</v>
      </c>
    </row>
    <row r="13" spans="1:14" ht="12.75">
      <c r="A13" s="51">
        <v>0</v>
      </c>
      <c r="B13" s="52">
        <v>94</v>
      </c>
      <c r="C13" s="53">
        <v>0</v>
      </c>
      <c r="D13" s="53">
        <v>0.73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50.730000000000004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0.6799999999999999</v>
      </c>
      <c r="G14" s="61">
        <f>(A15*1000+B15-A13*1000-B13)</f>
        <v>60</v>
      </c>
      <c r="H14" s="61">
        <f>E14*G14</f>
        <v>0</v>
      </c>
      <c r="I14" s="61">
        <f>F14*G14</f>
        <v>40.8</v>
      </c>
      <c r="J14" s="61">
        <f>MIN(H14:I14)</f>
        <v>0</v>
      </c>
      <c r="K14" s="61">
        <f>H14-J14</f>
        <v>0</v>
      </c>
      <c r="L14" s="61">
        <f>I14-J14</f>
        <v>40.8</v>
      </c>
      <c r="M14" s="62"/>
      <c r="N14" s="62" t="s">
        <v>0</v>
      </c>
    </row>
    <row r="15" spans="1:14" ht="12.75">
      <c r="A15" s="51">
        <v>0</v>
      </c>
      <c r="B15" s="52">
        <v>154</v>
      </c>
      <c r="C15" s="53">
        <v>0</v>
      </c>
      <c r="D15" s="53">
        <v>0.63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91.53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0.585</v>
      </c>
      <c r="G16" s="61">
        <f>(A17*1000+B17-A15*1000-B15)</f>
        <v>56</v>
      </c>
      <c r="H16" s="61">
        <f>E16*G16</f>
        <v>0</v>
      </c>
      <c r="I16" s="61">
        <f>F16*G16</f>
        <v>32.76</v>
      </c>
      <c r="J16" s="61">
        <f>MIN(H16:I16)</f>
        <v>0</v>
      </c>
      <c r="K16" s="61">
        <f>H16-J16</f>
        <v>0</v>
      </c>
      <c r="L16" s="61">
        <f>I16-J16</f>
        <v>32.76</v>
      </c>
      <c r="M16" s="62" t="s">
        <v>0</v>
      </c>
      <c r="N16" s="62" t="s">
        <v>0</v>
      </c>
    </row>
    <row r="17" spans="1:14" ht="12.75">
      <c r="A17" s="51">
        <v>0</v>
      </c>
      <c r="B17" s="52">
        <v>210</v>
      </c>
      <c r="C17" s="53">
        <v>0</v>
      </c>
      <c r="D17" s="53">
        <v>0.54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124.28999999999999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0.565</v>
      </c>
      <c r="G18" s="61">
        <f>(A19*1000+B19-A17*1000-B17)</f>
        <v>22</v>
      </c>
      <c r="H18" s="61">
        <f>E18*G18</f>
        <v>0</v>
      </c>
      <c r="I18" s="61">
        <f>F18*G18</f>
        <v>12.43</v>
      </c>
      <c r="J18" s="61">
        <f>MIN(H18:I18)</f>
        <v>0</v>
      </c>
      <c r="K18" s="61">
        <f>H18-J18</f>
        <v>0</v>
      </c>
      <c r="L18" s="61">
        <f>I18-J18</f>
        <v>12.43</v>
      </c>
      <c r="M18" s="62" t="s">
        <v>0</v>
      </c>
      <c r="N18" s="62" t="s">
        <v>0</v>
      </c>
    </row>
    <row r="19" spans="1:14" ht="12.75">
      <c r="A19" s="51">
        <v>0</v>
      </c>
      <c r="B19" s="52">
        <v>232</v>
      </c>
      <c r="C19" s="53">
        <v>0</v>
      </c>
      <c r="D19" s="53">
        <v>0.59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136.72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0.6699999999999999</v>
      </c>
      <c r="G20" s="61">
        <f>(A21*1000+B21-A19*1000-B19)</f>
        <v>36</v>
      </c>
      <c r="H20" s="61">
        <f>E20*G20</f>
        <v>0</v>
      </c>
      <c r="I20" s="61">
        <f>F20*G20</f>
        <v>24.119999999999997</v>
      </c>
      <c r="J20" s="61">
        <f>MIN(H20:I20)</f>
        <v>0</v>
      </c>
      <c r="K20" s="61">
        <f>H20-J20</f>
        <v>0</v>
      </c>
      <c r="L20" s="61">
        <f>I20-J20</f>
        <v>24.119999999999997</v>
      </c>
      <c r="M20" s="62" t="s">
        <v>0</v>
      </c>
      <c r="N20" s="62" t="s">
        <v>0</v>
      </c>
    </row>
    <row r="21" spans="1:14" ht="12.75">
      <c r="A21" s="51">
        <v>0</v>
      </c>
      <c r="B21" s="52">
        <v>268</v>
      </c>
      <c r="C21" s="53">
        <v>0</v>
      </c>
      <c r="D21" s="53">
        <v>0.75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160.84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0.5700000000000001</v>
      </c>
      <c r="G22" s="61">
        <f>(A23*1000+B23-A21*1000-B21)</f>
        <v>54</v>
      </c>
      <c r="H22" s="61">
        <f>E22*G22</f>
        <v>0</v>
      </c>
      <c r="I22" s="61">
        <f>F22*G22</f>
        <v>30.780000000000005</v>
      </c>
      <c r="J22" s="61">
        <f>MIN(H22:I22)</f>
        <v>0</v>
      </c>
      <c r="K22" s="61">
        <f>H22-J22</f>
        <v>0</v>
      </c>
      <c r="L22" s="61">
        <f>I22-J22</f>
        <v>30.780000000000005</v>
      </c>
      <c r="M22" s="62" t="s">
        <v>0</v>
      </c>
      <c r="N22" s="62" t="s">
        <v>0</v>
      </c>
    </row>
    <row r="23" spans="1:14" ht="12.75">
      <c r="A23" s="51">
        <v>0</v>
      </c>
      <c r="B23" s="52">
        <v>322</v>
      </c>
      <c r="C23" s="53">
        <v>0</v>
      </c>
      <c r="D23" s="53">
        <v>0.39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191.62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0.7649999999999999</v>
      </c>
      <c r="G24" s="61">
        <f>(A25*1000+B25-A23*1000-B23)</f>
        <v>48</v>
      </c>
      <c r="H24" s="61">
        <f>E24*G24</f>
        <v>0</v>
      </c>
      <c r="I24" s="61">
        <f>F24*G24</f>
        <v>36.72</v>
      </c>
      <c r="J24" s="61">
        <f>MIN(H24:I24)</f>
        <v>0</v>
      </c>
      <c r="K24" s="61">
        <f>H24-J24</f>
        <v>0</v>
      </c>
      <c r="L24" s="61">
        <f>I24-J24</f>
        <v>36.72</v>
      </c>
      <c r="M24" s="62" t="s">
        <v>0</v>
      </c>
      <c r="N24" s="62" t="s">
        <v>0</v>
      </c>
    </row>
    <row r="25" spans="1:14" ht="12.75">
      <c r="A25" s="51">
        <v>0</v>
      </c>
      <c r="B25" s="52">
        <v>370</v>
      </c>
      <c r="C25" s="53">
        <v>0</v>
      </c>
      <c r="D25" s="53">
        <v>1.14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228.34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1.0899999999999999</v>
      </c>
      <c r="G26" s="61">
        <f>(A27*1000+B27-A25*1000-B25)</f>
        <v>80</v>
      </c>
      <c r="H26" s="61">
        <f>E26*G26</f>
        <v>0</v>
      </c>
      <c r="I26" s="61">
        <f>F26*G26</f>
        <v>87.19999999999999</v>
      </c>
      <c r="J26" s="61">
        <f>MIN(H26:I26)</f>
        <v>0</v>
      </c>
      <c r="K26" s="61">
        <f>H26-J26</f>
        <v>0</v>
      </c>
      <c r="L26" s="61">
        <f>I26-J26</f>
        <v>87.19999999999999</v>
      </c>
      <c r="M26" s="62"/>
      <c r="N26" s="62" t="s">
        <v>0</v>
      </c>
    </row>
    <row r="27" spans="1:14" ht="12.75">
      <c r="A27" s="51">
        <v>0</v>
      </c>
      <c r="B27" s="52">
        <v>450</v>
      </c>
      <c r="C27" s="53">
        <v>0</v>
      </c>
      <c r="D27" s="53">
        <v>1.04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315.53999999999996</v>
      </c>
    </row>
    <row r="28" spans="1:14" ht="12.75">
      <c r="A28" s="57"/>
      <c r="B28" s="58"/>
      <c r="C28" s="59"/>
      <c r="D28" s="59"/>
      <c r="E28" s="60">
        <f>0.5*(C27+C29)</f>
        <v>0</v>
      </c>
      <c r="F28" s="60">
        <f>0.5*(D27+D29)</f>
        <v>0.875</v>
      </c>
      <c r="G28" s="61">
        <f>(A29*1000+B29-A27*1000-B27)</f>
        <v>13</v>
      </c>
      <c r="H28" s="61">
        <f>E28*G28</f>
        <v>0</v>
      </c>
      <c r="I28" s="61">
        <f>F28*G28</f>
        <v>11.375</v>
      </c>
      <c r="J28" s="61">
        <f>MIN(H28:I28)</f>
        <v>0</v>
      </c>
      <c r="K28" s="61">
        <f>H28-J28</f>
        <v>0</v>
      </c>
      <c r="L28" s="61">
        <f>I28-J28</f>
        <v>11.375</v>
      </c>
      <c r="M28" s="62" t="s">
        <v>0</v>
      </c>
      <c r="N28" s="62" t="s">
        <v>0</v>
      </c>
    </row>
    <row r="29" spans="1:14" ht="12.75">
      <c r="A29" s="51">
        <v>0</v>
      </c>
      <c r="B29" s="52">
        <v>463</v>
      </c>
      <c r="C29" s="53">
        <v>0</v>
      </c>
      <c r="D29" s="53">
        <v>0.71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326.91499999999996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0.63</v>
      </c>
      <c r="G30" s="61">
        <f>(A31*1000+B31-A29*1000-B29)</f>
        <v>12</v>
      </c>
      <c r="H30" s="61">
        <f>E30*G30</f>
        <v>0</v>
      </c>
      <c r="I30" s="61">
        <f>F30*G30</f>
        <v>7.5600000000000005</v>
      </c>
      <c r="J30" s="61">
        <f>MIN(H30:I30)</f>
        <v>0</v>
      </c>
      <c r="K30" s="61">
        <f>H30-J30</f>
        <v>0</v>
      </c>
      <c r="L30" s="61">
        <f>I30-J30</f>
        <v>7.5600000000000005</v>
      </c>
      <c r="M30" s="62" t="s">
        <v>0</v>
      </c>
      <c r="N30" s="62" t="s">
        <v>0</v>
      </c>
    </row>
    <row r="31" spans="1:14" ht="12.75">
      <c r="A31" s="51">
        <v>0</v>
      </c>
      <c r="B31" s="52">
        <v>475</v>
      </c>
      <c r="C31" s="53">
        <v>0</v>
      </c>
      <c r="D31" s="53">
        <v>0.55</v>
      </c>
      <c r="E31" s="54"/>
      <c r="F31" s="54"/>
      <c r="G31" s="55"/>
      <c r="H31" s="55"/>
      <c r="I31" s="55"/>
      <c r="J31" s="55"/>
      <c r="K31" s="55"/>
      <c r="L31" s="55"/>
      <c r="M31" s="64">
        <f>IF((N29-M29+L30-K30)&lt;0,ABS(N29-M29+L30-K30),0)</f>
        <v>0</v>
      </c>
      <c r="N31" s="64">
        <f>IF((N29-M29+L30-K30)&gt;0,(N29-M29+L30-K30),0)</f>
        <v>334.47499999999997</v>
      </c>
    </row>
    <row r="32" spans="1:14" ht="12.75">
      <c r="A32" s="57"/>
      <c r="B32" s="58"/>
      <c r="C32" s="59"/>
      <c r="D32" s="59"/>
      <c r="E32" s="60">
        <f>0.5*(C31+C33)</f>
        <v>0</v>
      </c>
      <c r="F32" s="60">
        <f>0.5*(D31+D33)</f>
        <v>0.545</v>
      </c>
      <c r="G32" s="61">
        <f>(A33*1000+B33-A31*1000-B31)</f>
        <v>57</v>
      </c>
      <c r="H32" s="61">
        <f>E32*G32</f>
        <v>0</v>
      </c>
      <c r="I32" s="61">
        <f>F32*G32</f>
        <v>31.065</v>
      </c>
      <c r="J32" s="61">
        <f>MIN(H32:I32)</f>
        <v>0</v>
      </c>
      <c r="K32" s="61">
        <f>H32-J32</f>
        <v>0</v>
      </c>
      <c r="L32" s="61">
        <f>I32-J32</f>
        <v>31.065</v>
      </c>
      <c r="M32" s="68" t="s">
        <v>0</v>
      </c>
      <c r="N32" s="68" t="s">
        <v>0</v>
      </c>
    </row>
    <row r="33" spans="1:14" ht="12.75">
      <c r="A33" s="51">
        <v>0</v>
      </c>
      <c r="B33" s="52">
        <v>532</v>
      </c>
      <c r="C33" s="53">
        <v>0</v>
      </c>
      <c r="D33" s="53">
        <v>0.54</v>
      </c>
      <c r="E33" s="54"/>
      <c r="F33" s="54"/>
      <c r="G33" s="55"/>
      <c r="H33" s="55"/>
      <c r="I33" s="55"/>
      <c r="J33" s="55"/>
      <c r="K33" s="55"/>
      <c r="L33" s="67"/>
      <c r="M33" s="64">
        <f>IF((N31-M31+L32-K32)&lt;0,ABS(N31-M31+L32-K32),0)</f>
        <v>0</v>
      </c>
      <c r="N33" s="64">
        <f>IF((N31-M31+L32-K32)&gt;0,(N31-M31+L32-K32),0)</f>
        <v>365.53999999999996</v>
      </c>
    </row>
    <row r="34" spans="1:16" ht="13.5" thickBot="1">
      <c r="A34" s="57"/>
      <c r="B34" s="58"/>
      <c r="C34" s="59"/>
      <c r="D34" s="59"/>
      <c r="E34" s="60">
        <f>0.5*(C33+C35)</f>
        <v>0</v>
      </c>
      <c r="F34" s="60">
        <f>0.5*(D33+D35)</f>
        <v>0.56</v>
      </c>
      <c r="G34" s="61">
        <f>(A35*1000+B35-A33*1000-B33)</f>
        <v>68</v>
      </c>
      <c r="H34" s="61">
        <f>E34*G34</f>
        <v>0</v>
      </c>
      <c r="I34" s="61">
        <f>F34*G34</f>
        <v>38.080000000000005</v>
      </c>
      <c r="J34" s="61">
        <f>MIN(H34:I34)</f>
        <v>0</v>
      </c>
      <c r="K34" s="61">
        <f>H34-J34</f>
        <v>0</v>
      </c>
      <c r="L34" s="61">
        <f>I34-J34</f>
        <v>38.080000000000005</v>
      </c>
      <c r="M34" s="71" t="s">
        <v>0</v>
      </c>
      <c r="N34" s="71" t="s">
        <v>0</v>
      </c>
      <c r="O34" s="72"/>
      <c r="P34" s="73" t="s">
        <v>0</v>
      </c>
    </row>
    <row r="35" spans="1:14" ht="13.5" thickBot="1">
      <c r="A35" s="51">
        <v>0</v>
      </c>
      <c r="B35" s="52">
        <v>600</v>
      </c>
      <c r="C35" s="53">
        <v>0</v>
      </c>
      <c r="D35" s="53">
        <v>0.58</v>
      </c>
      <c r="E35" s="54"/>
      <c r="F35" s="54"/>
      <c r="G35" s="55"/>
      <c r="H35" s="55"/>
      <c r="I35" s="55"/>
      <c r="J35" s="55"/>
      <c r="K35" s="55"/>
      <c r="L35" s="67"/>
      <c r="M35" s="69">
        <f>IF((N33-M33+L34-K34)&lt;0,ABS(N33-M33+L34-K34),0)</f>
        <v>0</v>
      </c>
      <c r="N35" s="70">
        <f>IF((N33-M33+L34-K34)&gt;0,(N33-M33+L34-K34),0)</f>
        <v>403.61999999999995</v>
      </c>
    </row>
    <row r="36" spans="1:14" ht="12.75">
      <c r="A36" s="57"/>
      <c r="B36" s="58"/>
      <c r="C36" s="59"/>
      <c r="D36" s="66"/>
      <c r="E36" s="60">
        <f>0.5*(C35+C37)</f>
        <v>0</v>
      </c>
      <c r="F36" s="60">
        <f>0.5*(D35+D37)</f>
        <v>0.42</v>
      </c>
      <c r="G36" s="61">
        <f>(A37*1000+B37-A35*1000-B35)</f>
        <v>76</v>
      </c>
      <c r="H36" s="61">
        <f>E36*G36</f>
        <v>0</v>
      </c>
      <c r="I36" s="61">
        <f>F36*G36</f>
        <v>31.919999999999998</v>
      </c>
      <c r="J36" s="61">
        <f>MIN(H36:I36)</f>
        <v>0</v>
      </c>
      <c r="K36" s="61">
        <f>H36-J36</f>
        <v>0</v>
      </c>
      <c r="L36" s="61">
        <f>I36-J36</f>
        <v>31.919999999999998</v>
      </c>
      <c r="M36" s="71" t="s">
        <v>0</v>
      </c>
      <c r="N36" s="71" t="s">
        <v>0</v>
      </c>
    </row>
    <row r="37" spans="1:14" ht="12.75">
      <c r="A37" s="51">
        <v>0</v>
      </c>
      <c r="B37" s="52">
        <v>676</v>
      </c>
      <c r="C37" s="53">
        <v>0</v>
      </c>
      <c r="D37" s="53">
        <v>0.26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435.53999999999996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0.23</v>
      </c>
      <c r="G38" s="61">
        <f>(A39*1000+B39-A37*1000-B37)</f>
        <v>24</v>
      </c>
      <c r="H38" s="61">
        <f>E38*G38</f>
        <v>0</v>
      </c>
      <c r="I38" s="61">
        <f>F38*G38</f>
        <v>5.5200000000000005</v>
      </c>
      <c r="J38" s="61">
        <f>MIN(H38:I38)</f>
        <v>0</v>
      </c>
      <c r="K38" s="61">
        <f>H38-J38</f>
        <v>0</v>
      </c>
      <c r="L38" s="61">
        <f>I38-J38</f>
        <v>5.5200000000000005</v>
      </c>
      <c r="M38" s="68" t="s">
        <v>0</v>
      </c>
      <c r="N38" s="68" t="s">
        <v>0</v>
      </c>
    </row>
    <row r="39" spans="1:14" ht="12.75">
      <c r="A39" s="51">
        <v>0</v>
      </c>
      <c r="B39" s="52">
        <v>700</v>
      </c>
      <c r="C39" s="53">
        <v>0</v>
      </c>
      <c r="D39" s="53">
        <v>0.2</v>
      </c>
      <c r="E39" s="54"/>
      <c r="F39" s="54"/>
      <c r="G39" s="55"/>
      <c r="H39" s="55"/>
      <c r="I39" s="55"/>
      <c r="J39" s="55"/>
      <c r="K39" s="55"/>
      <c r="L39" s="67"/>
      <c r="M39" s="64">
        <f>IF((N37-M37+L38-K38)&lt;0,ABS(N37-M37+L38-K38),0)</f>
        <v>0</v>
      </c>
      <c r="N39" s="64">
        <f>IF((N37-M37+L38-K38)&gt;0,(N37-M37+L38-K38),0)</f>
        <v>441.05999999999995</v>
      </c>
    </row>
    <row r="40" spans="1:14" ht="13.5" thickBot="1">
      <c r="A40" s="57"/>
      <c r="B40" s="58"/>
      <c r="C40" s="59"/>
      <c r="D40" s="59"/>
      <c r="E40" s="60">
        <f>0.5*(C39+C41)</f>
        <v>0</v>
      </c>
      <c r="F40" s="60">
        <f>0.5*(D39+D41)</f>
        <v>0.1</v>
      </c>
      <c r="G40" s="61">
        <f>(A41*1000+B41-A39*1000-B39)</f>
        <v>7</v>
      </c>
      <c r="H40" s="61">
        <f>E40*G40</f>
        <v>0</v>
      </c>
      <c r="I40" s="61">
        <f>F40*G40</f>
        <v>0.7000000000000001</v>
      </c>
      <c r="J40" s="61">
        <f>MIN(H40:I40)</f>
        <v>0</v>
      </c>
      <c r="K40" s="61">
        <f>H40-J40</f>
        <v>0</v>
      </c>
      <c r="L40" s="61">
        <f>I40-J40</f>
        <v>0.7000000000000001</v>
      </c>
      <c r="M40" s="71" t="s">
        <v>0</v>
      </c>
      <c r="N40" s="71" t="s">
        <v>0</v>
      </c>
    </row>
    <row r="41" spans="1:14" ht="13.5" thickBot="1">
      <c r="A41" s="51">
        <v>0</v>
      </c>
      <c r="B41" s="52">
        <v>707</v>
      </c>
      <c r="C41" s="53">
        <v>0</v>
      </c>
      <c r="D41" s="53">
        <v>0</v>
      </c>
      <c r="E41" s="54"/>
      <c r="F41" s="54"/>
      <c r="G41" s="55"/>
      <c r="H41" s="55"/>
      <c r="I41" s="55"/>
      <c r="J41" s="55"/>
      <c r="K41" s="55"/>
      <c r="L41" s="67"/>
      <c r="M41" s="69">
        <f>IF((N39-M39+L40-K40)&lt;0,ABS(N39-M39+L40-K40),0)</f>
        <v>0</v>
      </c>
      <c r="N41" s="70">
        <f>IF((N39-M39+L40-K40)&gt;0,(N39-M39+L40-K40),0)</f>
        <v>441.75999999999993</v>
      </c>
    </row>
    <row r="42" spans="1:4" ht="12.75">
      <c r="A42" s="57"/>
      <c r="B42" s="58"/>
      <c r="C42" s="59"/>
      <c r="D42" s="6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O2" sqref="O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31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810</v>
      </c>
      <c r="C9" s="53">
        <v>0</v>
      </c>
      <c r="D9" s="53">
        <v>0.288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0.276</v>
      </c>
      <c r="G10" s="61">
        <f>(A11*1000+B11-A9*1000-B9)</f>
        <v>15</v>
      </c>
      <c r="H10" s="61">
        <f>E10*G10</f>
        <v>0</v>
      </c>
      <c r="I10" s="61">
        <f>F10*G10</f>
        <v>4.140000000000001</v>
      </c>
      <c r="J10" s="61">
        <f>MIN(H10:I10)</f>
        <v>0</v>
      </c>
      <c r="K10" s="61">
        <f>H10-J10</f>
        <v>0</v>
      </c>
      <c r="L10" s="61">
        <f>I10-J10</f>
        <v>4.140000000000001</v>
      </c>
      <c r="M10" s="62"/>
      <c r="N10" s="62"/>
    </row>
    <row r="11" spans="1:14" ht="12.75">
      <c r="A11" s="51">
        <v>223</v>
      </c>
      <c r="B11" s="52">
        <v>825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4.140000000000001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0.2485</v>
      </c>
      <c r="G12" s="61">
        <f>(A13*1000+B13-A11*1000-B11)</f>
        <v>25</v>
      </c>
      <c r="H12" s="61">
        <f>E12*G12</f>
        <v>0</v>
      </c>
      <c r="I12" s="61">
        <f>F12*G12</f>
        <v>6.2125</v>
      </c>
      <c r="J12" s="61">
        <f>MIN(H12:I12)</f>
        <v>0</v>
      </c>
      <c r="K12" s="61">
        <f>H12-J12</f>
        <v>0</v>
      </c>
      <c r="L12" s="61">
        <f>I12-J12</f>
        <v>6.2125</v>
      </c>
      <c r="M12" s="62" t="s">
        <v>0</v>
      </c>
      <c r="N12" s="62" t="s">
        <v>0</v>
      </c>
    </row>
    <row r="13" spans="1:14" ht="12.75">
      <c r="A13" s="51">
        <v>223</v>
      </c>
      <c r="B13" s="52">
        <v>850</v>
      </c>
      <c r="C13" s="53">
        <v>0</v>
      </c>
      <c r="D13" s="53">
        <v>0.233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10.352500000000001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0.2745</v>
      </c>
      <c r="G14" s="61">
        <f>(A15*1000+B15-A13*1000-B13)</f>
        <v>25</v>
      </c>
      <c r="H14" s="61">
        <f>E14*G14</f>
        <v>0</v>
      </c>
      <c r="I14" s="61">
        <f>F14*G14</f>
        <v>6.862500000000001</v>
      </c>
      <c r="J14" s="61">
        <f>MIN(H14:I14)</f>
        <v>0</v>
      </c>
      <c r="K14" s="61">
        <f>H14-J14</f>
        <v>0</v>
      </c>
      <c r="L14" s="61">
        <f>I14-J14</f>
        <v>6.862500000000001</v>
      </c>
      <c r="M14" s="62"/>
      <c r="N14" s="62" t="s">
        <v>0</v>
      </c>
    </row>
    <row r="15" spans="1:14" ht="12.75">
      <c r="A15" s="51">
        <v>223</v>
      </c>
      <c r="B15" s="52">
        <v>875</v>
      </c>
      <c r="C15" s="53">
        <v>0</v>
      </c>
      <c r="D15" s="53">
        <v>0.316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17.215000000000003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0.33099999999999996</v>
      </c>
      <c r="G16" s="61">
        <f>(A17*1000+B17-A15*1000-B15)</f>
        <v>25</v>
      </c>
      <c r="H16" s="61">
        <f>E16*G16</f>
        <v>0</v>
      </c>
      <c r="I16" s="61">
        <f>F16*G16</f>
        <v>8.274999999999999</v>
      </c>
      <c r="J16" s="61">
        <f>MIN(H16:I16)</f>
        <v>0</v>
      </c>
      <c r="K16" s="61">
        <f>H16-J16</f>
        <v>0</v>
      </c>
      <c r="L16" s="61">
        <f>I16-J16</f>
        <v>8.274999999999999</v>
      </c>
      <c r="M16" s="62" t="s">
        <v>0</v>
      </c>
      <c r="N16" s="62" t="s">
        <v>0</v>
      </c>
    </row>
    <row r="17" spans="1:14" ht="12.75">
      <c r="A17" s="51">
        <v>223</v>
      </c>
      <c r="B17" s="52">
        <v>900</v>
      </c>
      <c r="C17" s="53">
        <v>0</v>
      </c>
      <c r="D17" s="53">
        <v>0.346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25.490000000000002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0.3285</v>
      </c>
      <c r="G18" s="61">
        <f>(A19*1000+B19-A17*1000-B17)</f>
        <v>25</v>
      </c>
      <c r="H18" s="61">
        <f>E18*G18</f>
        <v>0</v>
      </c>
      <c r="I18" s="61">
        <f>F18*G18</f>
        <v>8.2125</v>
      </c>
      <c r="J18" s="61">
        <f>MIN(H18:I18)</f>
        <v>0</v>
      </c>
      <c r="K18" s="61">
        <f>H18-J18</f>
        <v>0</v>
      </c>
      <c r="L18" s="61">
        <f>I18-J18</f>
        <v>8.2125</v>
      </c>
      <c r="M18" s="62" t="s">
        <v>0</v>
      </c>
      <c r="N18" s="62" t="s">
        <v>0</v>
      </c>
    </row>
    <row r="19" spans="1:14" ht="12.75">
      <c r="A19" s="51">
        <v>223</v>
      </c>
      <c r="B19" s="52">
        <v>925</v>
      </c>
      <c r="C19" s="53">
        <v>0</v>
      </c>
      <c r="D19" s="53">
        <v>0.311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33.7025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0.306</v>
      </c>
      <c r="G20" s="61">
        <f>(A21*1000+B21-A19*1000-B19)</f>
        <v>25</v>
      </c>
      <c r="H20" s="61">
        <f>E20*G20</f>
        <v>0</v>
      </c>
      <c r="I20" s="61">
        <f>F20*G20</f>
        <v>7.6499999999999995</v>
      </c>
      <c r="J20" s="61">
        <f>MIN(H20:I20)</f>
        <v>0</v>
      </c>
      <c r="K20" s="61">
        <f>H20-J20</f>
        <v>0</v>
      </c>
      <c r="L20" s="61">
        <f>I20-J20</f>
        <v>7.6499999999999995</v>
      </c>
      <c r="M20" s="62" t="s">
        <v>0</v>
      </c>
      <c r="N20" s="62" t="s">
        <v>0</v>
      </c>
    </row>
    <row r="21" spans="1:14" ht="12.75">
      <c r="A21" s="51">
        <v>223</v>
      </c>
      <c r="B21" s="52">
        <v>950</v>
      </c>
      <c r="C21" s="53">
        <v>0</v>
      </c>
      <c r="D21" s="53">
        <v>0.301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41.3525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0.34199999999999997</v>
      </c>
      <c r="G22" s="61">
        <f>(A23*1000+B23-A21*1000-B21)</f>
        <v>25</v>
      </c>
      <c r="H22" s="61">
        <f>E22*G22</f>
        <v>0</v>
      </c>
      <c r="I22" s="61">
        <f>F22*G22</f>
        <v>8.549999999999999</v>
      </c>
      <c r="J22" s="61">
        <f>MIN(H22:I22)</f>
        <v>0</v>
      </c>
      <c r="K22" s="61">
        <f>H22-J22</f>
        <v>0</v>
      </c>
      <c r="L22" s="61">
        <f>I22-J22</f>
        <v>8.549999999999999</v>
      </c>
      <c r="M22" s="62" t="s">
        <v>0</v>
      </c>
      <c r="N22" s="62" t="s">
        <v>0</v>
      </c>
    </row>
    <row r="23" spans="1:14" ht="12.75">
      <c r="A23" s="51">
        <v>223</v>
      </c>
      <c r="B23" s="52">
        <v>975</v>
      </c>
      <c r="C23" s="53">
        <v>0</v>
      </c>
      <c r="D23" s="53">
        <v>0.383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49.902499999999996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0.2355</v>
      </c>
      <c r="G24" s="61">
        <f>(A25*1000+B25-A23*1000-B23)</f>
        <v>25</v>
      </c>
      <c r="H24" s="61">
        <f>E24*G24</f>
        <v>0</v>
      </c>
      <c r="I24" s="61">
        <f>F24*G24</f>
        <v>5.887499999999999</v>
      </c>
      <c r="J24" s="61">
        <f>MIN(H24:I24)</f>
        <v>0</v>
      </c>
      <c r="K24" s="61">
        <f>H24-J24</f>
        <v>0</v>
      </c>
      <c r="L24" s="61">
        <f>I24-J24</f>
        <v>5.887499999999999</v>
      </c>
      <c r="M24" s="62" t="s">
        <v>0</v>
      </c>
      <c r="N24" s="62" t="s">
        <v>0</v>
      </c>
    </row>
    <row r="25" spans="1:14" ht="12.75">
      <c r="A25" s="51">
        <v>224</v>
      </c>
      <c r="B25" s="52">
        <v>0</v>
      </c>
      <c r="C25" s="53">
        <v>0</v>
      </c>
      <c r="D25" s="53">
        <v>0.088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55.78999999999999</v>
      </c>
    </row>
    <row r="26" spans="1:14" ht="13.5" thickBot="1">
      <c r="A26" s="57"/>
      <c r="B26" s="58"/>
      <c r="C26" s="59"/>
      <c r="D26" s="59"/>
      <c r="E26" s="60">
        <f>0.5*(C25+C27)</f>
        <v>0</v>
      </c>
      <c r="F26" s="60">
        <f>0.5*(D25+D27)</f>
        <v>0.08399999999999999</v>
      </c>
      <c r="G26" s="61">
        <f>(A27*1000+B27-A25*1000-B25)</f>
        <v>20</v>
      </c>
      <c r="H26" s="61">
        <f>E26*G26</f>
        <v>0</v>
      </c>
      <c r="I26" s="61">
        <f>F26*G26</f>
        <v>1.6799999999999997</v>
      </c>
      <c r="J26" s="61">
        <f>MIN(H26:I26)</f>
        <v>0</v>
      </c>
      <c r="K26" s="61">
        <f>H26-J26</f>
        <v>0</v>
      </c>
      <c r="L26" s="61">
        <f>I26-J26</f>
        <v>1.6799999999999997</v>
      </c>
      <c r="M26" s="68"/>
      <c r="N26" s="68" t="s">
        <v>0</v>
      </c>
    </row>
    <row r="27" spans="1:14" ht="13.5" thickBot="1">
      <c r="A27" s="51">
        <v>224</v>
      </c>
      <c r="B27" s="52">
        <v>20</v>
      </c>
      <c r="C27" s="53">
        <v>0</v>
      </c>
      <c r="D27" s="53">
        <v>0.08</v>
      </c>
      <c r="E27" s="54"/>
      <c r="F27" s="54"/>
      <c r="G27" s="55"/>
      <c r="H27" s="55"/>
      <c r="I27" s="55"/>
      <c r="J27" s="55"/>
      <c r="K27" s="55"/>
      <c r="L27" s="67"/>
      <c r="M27" s="69">
        <f>IF((N25-M25+L26-K26)&lt;0,ABS(N25-M25+L26-K26),0)</f>
        <v>0</v>
      </c>
      <c r="N27" s="70">
        <f>IF((N25-M25+L26-K26)&gt;0,(N25-M25+L26-K26),0)</f>
        <v>57.46999999999999</v>
      </c>
    </row>
    <row r="28" ht="12.75">
      <c r="A28" t="s">
        <v>0</v>
      </c>
    </row>
    <row r="30" ht="12.75">
      <c r="A30" t="s">
        <v>0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8">
      <selection activeCell="V8" sqref="V8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32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810</v>
      </c>
      <c r="C9" s="53">
        <v>0</v>
      </c>
      <c r="D9" s="53">
        <v>0.288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0.276</v>
      </c>
      <c r="G10" s="61">
        <f>(A11*1000+B11-A9*1000-B9)</f>
        <v>15</v>
      </c>
      <c r="H10" s="61">
        <f>E10*G10</f>
        <v>0</v>
      </c>
      <c r="I10" s="61">
        <f>F10*G10</f>
        <v>4.140000000000001</v>
      </c>
      <c r="J10" s="61">
        <f>MIN(H10:I10)</f>
        <v>0</v>
      </c>
      <c r="K10" s="61">
        <f>H10-J10</f>
        <v>0</v>
      </c>
      <c r="L10" s="61">
        <f>I10-J10</f>
        <v>4.140000000000001</v>
      </c>
      <c r="M10" s="62"/>
      <c r="N10" s="62"/>
    </row>
    <row r="11" spans="1:14" ht="12.75">
      <c r="A11" s="51">
        <v>223</v>
      </c>
      <c r="B11" s="52">
        <v>825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4.140000000000001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0.2485</v>
      </c>
      <c r="G12" s="61">
        <f>(A13*1000+B13-A11*1000-B11)</f>
        <v>25</v>
      </c>
      <c r="H12" s="61">
        <f>E12*G12</f>
        <v>0</v>
      </c>
      <c r="I12" s="61">
        <f>F12*G12</f>
        <v>6.2125</v>
      </c>
      <c r="J12" s="61">
        <f>MIN(H12:I12)</f>
        <v>0</v>
      </c>
      <c r="K12" s="61">
        <f>H12-J12</f>
        <v>0</v>
      </c>
      <c r="L12" s="61">
        <f>I12-J12</f>
        <v>6.2125</v>
      </c>
      <c r="M12" s="62" t="s">
        <v>0</v>
      </c>
      <c r="N12" s="62" t="s">
        <v>0</v>
      </c>
    </row>
    <row r="13" spans="1:14" ht="12.75">
      <c r="A13" s="51">
        <v>223</v>
      </c>
      <c r="B13" s="52">
        <v>850</v>
      </c>
      <c r="C13" s="53">
        <v>0</v>
      </c>
      <c r="D13" s="53">
        <v>0.233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10.352500000000001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0.2745</v>
      </c>
      <c r="G14" s="61">
        <f>(A15*1000+B15-A13*1000-B13)</f>
        <v>25</v>
      </c>
      <c r="H14" s="61">
        <f>E14*G14</f>
        <v>0</v>
      </c>
      <c r="I14" s="61">
        <f>F14*G14</f>
        <v>6.862500000000001</v>
      </c>
      <c r="J14" s="61">
        <f>MIN(H14:I14)</f>
        <v>0</v>
      </c>
      <c r="K14" s="61">
        <f>H14-J14</f>
        <v>0</v>
      </c>
      <c r="L14" s="61">
        <f>I14-J14</f>
        <v>6.862500000000001</v>
      </c>
      <c r="M14" s="62"/>
      <c r="N14" s="62" t="s">
        <v>0</v>
      </c>
    </row>
    <row r="15" spans="1:14" ht="12.75">
      <c r="A15" s="51">
        <v>223</v>
      </c>
      <c r="B15" s="52">
        <v>875</v>
      </c>
      <c r="C15" s="53">
        <v>0</v>
      </c>
      <c r="D15" s="53">
        <v>0.316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17.215000000000003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0.33099999999999996</v>
      </c>
      <c r="G16" s="61">
        <f>(A17*1000+B17-A15*1000-B15)</f>
        <v>25</v>
      </c>
      <c r="H16" s="61">
        <f>E16*G16</f>
        <v>0</v>
      </c>
      <c r="I16" s="61">
        <f>F16*G16</f>
        <v>8.274999999999999</v>
      </c>
      <c r="J16" s="61">
        <f>MIN(H16:I16)</f>
        <v>0</v>
      </c>
      <c r="K16" s="61">
        <f>H16-J16</f>
        <v>0</v>
      </c>
      <c r="L16" s="61">
        <f>I16-J16</f>
        <v>8.274999999999999</v>
      </c>
      <c r="M16" s="62" t="s">
        <v>0</v>
      </c>
      <c r="N16" s="62" t="s">
        <v>0</v>
      </c>
    </row>
    <row r="17" spans="1:14" ht="12.75">
      <c r="A17" s="51">
        <v>223</v>
      </c>
      <c r="B17" s="52">
        <v>900</v>
      </c>
      <c r="C17" s="53">
        <v>0</v>
      </c>
      <c r="D17" s="53">
        <v>0.346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25.490000000000002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0.3285</v>
      </c>
      <c r="G18" s="61">
        <f>(A19*1000+B19-A17*1000-B17)</f>
        <v>25</v>
      </c>
      <c r="H18" s="61">
        <f>E18*G18</f>
        <v>0</v>
      </c>
      <c r="I18" s="61">
        <f>F18*G18</f>
        <v>8.2125</v>
      </c>
      <c r="J18" s="61">
        <f>MIN(H18:I18)</f>
        <v>0</v>
      </c>
      <c r="K18" s="61">
        <f>H18-J18</f>
        <v>0</v>
      </c>
      <c r="L18" s="61">
        <f>I18-J18</f>
        <v>8.2125</v>
      </c>
      <c r="M18" s="62" t="s">
        <v>0</v>
      </c>
      <c r="N18" s="62" t="s">
        <v>0</v>
      </c>
    </row>
    <row r="19" spans="1:14" ht="12.75">
      <c r="A19" s="51">
        <v>223</v>
      </c>
      <c r="B19" s="52">
        <v>925</v>
      </c>
      <c r="C19" s="53">
        <v>0</v>
      </c>
      <c r="D19" s="53">
        <v>0.311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33.7025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0.306</v>
      </c>
      <c r="G20" s="61">
        <f>(A21*1000+B21-A19*1000-B19)</f>
        <v>25</v>
      </c>
      <c r="H20" s="61">
        <f>E20*G20</f>
        <v>0</v>
      </c>
      <c r="I20" s="61">
        <f>F20*G20</f>
        <v>7.6499999999999995</v>
      </c>
      <c r="J20" s="61">
        <f>MIN(H20:I20)</f>
        <v>0</v>
      </c>
      <c r="K20" s="61">
        <f>H20-J20</f>
        <v>0</v>
      </c>
      <c r="L20" s="61">
        <f>I20-J20</f>
        <v>7.6499999999999995</v>
      </c>
      <c r="M20" s="62" t="s">
        <v>0</v>
      </c>
      <c r="N20" s="62" t="s">
        <v>0</v>
      </c>
    </row>
    <row r="21" spans="1:14" ht="12.75">
      <c r="A21" s="51">
        <v>223</v>
      </c>
      <c r="B21" s="52">
        <v>950</v>
      </c>
      <c r="C21" s="53">
        <v>0</v>
      </c>
      <c r="D21" s="53">
        <v>0.301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41.3525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0.34199999999999997</v>
      </c>
      <c r="G22" s="61">
        <f>(A23*1000+B23-A21*1000-B21)</f>
        <v>25</v>
      </c>
      <c r="H22" s="61">
        <f>E22*G22</f>
        <v>0</v>
      </c>
      <c r="I22" s="61">
        <f>F22*G22</f>
        <v>8.549999999999999</v>
      </c>
      <c r="J22" s="61">
        <f>MIN(H22:I22)</f>
        <v>0</v>
      </c>
      <c r="K22" s="61">
        <f>H22-J22</f>
        <v>0</v>
      </c>
      <c r="L22" s="61">
        <f>I22-J22</f>
        <v>8.549999999999999</v>
      </c>
      <c r="M22" s="62" t="s">
        <v>0</v>
      </c>
      <c r="N22" s="62" t="s">
        <v>0</v>
      </c>
    </row>
    <row r="23" spans="1:14" ht="12.75">
      <c r="A23" s="51">
        <v>223</v>
      </c>
      <c r="B23" s="52">
        <v>975</v>
      </c>
      <c r="C23" s="53">
        <v>0</v>
      </c>
      <c r="D23" s="53">
        <v>0.383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49.902499999999996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0.2355</v>
      </c>
      <c r="G24" s="61">
        <f>(A25*1000+B25-A23*1000-B23)</f>
        <v>25</v>
      </c>
      <c r="H24" s="61">
        <f>E24*G24</f>
        <v>0</v>
      </c>
      <c r="I24" s="61">
        <f>F24*G24</f>
        <v>5.887499999999999</v>
      </c>
      <c r="J24" s="61">
        <f>MIN(H24:I24)</f>
        <v>0</v>
      </c>
      <c r="K24" s="61">
        <f>H24-J24</f>
        <v>0</v>
      </c>
      <c r="L24" s="61">
        <f>I24-J24</f>
        <v>5.887499999999999</v>
      </c>
      <c r="M24" s="62" t="s">
        <v>0</v>
      </c>
      <c r="N24" s="62" t="s">
        <v>0</v>
      </c>
    </row>
    <row r="25" spans="1:14" ht="12.75">
      <c r="A25" s="51">
        <v>224</v>
      </c>
      <c r="B25" s="52">
        <v>0</v>
      </c>
      <c r="C25" s="53">
        <v>0</v>
      </c>
      <c r="D25" s="53">
        <v>0.088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55.78999999999999</v>
      </c>
    </row>
    <row r="26" spans="1:14" ht="13.5" thickBot="1">
      <c r="A26" s="57"/>
      <c r="B26" s="58"/>
      <c r="C26" s="59"/>
      <c r="D26" s="59"/>
      <c r="E26" s="60">
        <f>0.5*(C25+C27)</f>
        <v>0</v>
      </c>
      <c r="F26" s="60">
        <f>0.5*(D25+D27)</f>
        <v>0.08399999999999999</v>
      </c>
      <c r="G26" s="61">
        <f>(A27*1000+B27-A25*1000-B25)</f>
        <v>20</v>
      </c>
      <c r="H26" s="61">
        <f>E26*G26</f>
        <v>0</v>
      </c>
      <c r="I26" s="61">
        <f>F26*G26</f>
        <v>1.6799999999999997</v>
      </c>
      <c r="J26" s="61">
        <f>MIN(H26:I26)</f>
        <v>0</v>
      </c>
      <c r="K26" s="61">
        <f>H26-J26</f>
        <v>0</v>
      </c>
      <c r="L26" s="61">
        <f>I26-J26</f>
        <v>1.6799999999999997</v>
      </c>
      <c r="M26" s="68"/>
      <c r="N26" s="68" t="s">
        <v>0</v>
      </c>
    </row>
    <row r="27" spans="1:14" ht="13.5" thickBot="1">
      <c r="A27" s="51">
        <v>224</v>
      </c>
      <c r="B27" s="52">
        <v>20</v>
      </c>
      <c r="C27" s="53">
        <v>0</v>
      </c>
      <c r="D27" s="53">
        <v>0.08</v>
      </c>
      <c r="E27" s="54"/>
      <c r="F27" s="54"/>
      <c r="G27" s="55"/>
      <c r="H27" s="55"/>
      <c r="I27" s="55"/>
      <c r="J27" s="55"/>
      <c r="K27" s="55"/>
      <c r="L27" s="67"/>
      <c r="M27" s="69">
        <f>IF((N25-M25+L26-K26)&lt;0,ABS(N25-M25+L26-K26),0)</f>
        <v>0</v>
      </c>
      <c r="N27" s="70">
        <f>IF((N25-M25+L26-K26)&gt;0,(N25-M25+L26-K26),0)</f>
        <v>57.46999999999999</v>
      </c>
    </row>
    <row r="28" ht="12.75">
      <c r="A28" t="s">
        <v>0</v>
      </c>
    </row>
    <row r="30" ht="12.75">
      <c r="A30" t="s">
        <v>0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5" sqref="A15:N18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33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925</v>
      </c>
      <c r="C9" s="53">
        <v>0</v>
      </c>
      <c r="D9" s="53">
        <v>0.311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0.2875</v>
      </c>
      <c r="G10" s="61">
        <f>(A11*1000+B11-A9*1000-B9)</f>
        <v>25</v>
      </c>
      <c r="H10" s="61">
        <f>E10*G10</f>
        <v>0</v>
      </c>
      <c r="I10" s="61">
        <f>F10*G10</f>
        <v>7.187499999999999</v>
      </c>
      <c r="J10" s="61">
        <f>MIN(H10:I10)</f>
        <v>0</v>
      </c>
      <c r="K10" s="61">
        <f>H10-J10</f>
        <v>0</v>
      </c>
      <c r="L10" s="61">
        <f>I10-J10</f>
        <v>7.187499999999999</v>
      </c>
      <c r="M10" s="62"/>
      <c r="N10" s="62"/>
    </row>
    <row r="11" spans="1:14" ht="12.75">
      <c r="A11" s="51">
        <v>223</v>
      </c>
      <c r="B11" s="52">
        <v>950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7.187499999999999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0.2815</v>
      </c>
      <c r="G12" s="61">
        <f>(A13*1000+B13-A11*1000-B11)</f>
        <v>40</v>
      </c>
      <c r="H12" s="61">
        <f>E12*G12</f>
        <v>0</v>
      </c>
      <c r="I12" s="61">
        <f>F12*G12</f>
        <v>11.259999999999998</v>
      </c>
      <c r="J12" s="61">
        <f>MIN(H12:I12)</f>
        <v>0</v>
      </c>
      <c r="K12" s="61">
        <f>H12-J12</f>
        <v>0</v>
      </c>
      <c r="L12" s="61">
        <f>I12-J12</f>
        <v>11.259999999999998</v>
      </c>
      <c r="M12" s="62" t="s">
        <v>0</v>
      </c>
      <c r="N12" s="62" t="s">
        <v>0</v>
      </c>
    </row>
    <row r="13" spans="1:14" ht="12.75">
      <c r="A13" s="51">
        <v>223</v>
      </c>
      <c r="B13" s="52">
        <v>990</v>
      </c>
      <c r="C13" s="53">
        <v>0</v>
      </c>
      <c r="D13" s="53">
        <v>0.299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18.447499999999998</v>
      </c>
    </row>
    <row r="14" ht="12.75">
      <c r="A14" t="s">
        <v>0</v>
      </c>
    </row>
    <row r="15" ht="14.25">
      <c r="A15" t="s">
        <v>35</v>
      </c>
    </row>
    <row r="17" ht="14.25">
      <c r="A17" t="s">
        <v>34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4">
      <selection activeCell="K40" sqref="K40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38</v>
      </c>
      <c r="H1" s="3" t="s">
        <v>39</v>
      </c>
      <c r="I1" s="3"/>
      <c r="J1" s="3"/>
      <c r="K1" s="3"/>
      <c r="L1" s="3"/>
      <c r="M1" s="3"/>
      <c r="N1" s="4" t="s">
        <v>0</v>
      </c>
    </row>
    <row r="2" spans="1:14" ht="12.75">
      <c r="A2" s="5" t="s">
        <v>37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0.42</v>
      </c>
      <c r="G10" s="61">
        <f>(A11*1000+B11-A9*1000-B9)</f>
        <v>40</v>
      </c>
      <c r="H10" s="61">
        <f>E10*G10</f>
        <v>0</v>
      </c>
      <c r="I10" s="61">
        <f>F10*G10</f>
        <v>16.8</v>
      </c>
      <c r="J10" s="61">
        <f>MIN(H10:I10)</f>
        <v>0</v>
      </c>
      <c r="K10" s="61">
        <f>H10-J10</f>
        <v>0</v>
      </c>
      <c r="L10" s="61">
        <f>I10-J10</f>
        <v>16.8</v>
      </c>
      <c r="M10" s="62"/>
      <c r="N10" s="62"/>
    </row>
    <row r="11" spans="1:14" ht="12.75">
      <c r="A11" s="51">
        <v>0</v>
      </c>
      <c r="B11" s="52">
        <v>40</v>
      </c>
      <c r="C11" s="53">
        <v>0</v>
      </c>
      <c r="D11" s="53">
        <v>0.84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16.8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0.78</v>
      </c>
      <c r="G12" s="61">
        <f>(A13*1000+B13-A11*1000-B11)</f>
        <v>54</v>
      </c>
      <c r="H12" s="61">
        <f>E12*G12</f>
        <v>0</v>
      </c>
      <c r="I12" s="61">
        <f>F12*G12</f>
        <v>42.120000000000005</v>
      </c>
      <c r="J12" s="61">
        <f>MIN(H12:I12)</f>
        <v>0</v>
      </c>
      <c r="K12" s="61">
        <f>H12-J12</f>
        <v>0</v>
      </c>
      <c r="L12" s="61">
        <f>I12-J12</f>
        <v>42.120000000000005</v>
      </c>
      <c r="M12" s="62" t="s">
        <v>0</v>
      </c>
      <c r="N12" s="62" t="s">
        <v>0</v>
      </c>
    </row>
    <row r="13" spans="1:14" ht="12.75">
      <c r="A13" s="51">
        <v>0</v>
      </c>
      <c r="B13" s="52">
        <v>94</v>
      </c>
      <c r="C13" s="53">
        <v>0</v>
      </c>
      <c r="D13" s="53">
        <v>0.72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58.92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0.6799999999999999</v>
      </c>
      <c r="G14" s="61">
        <f>(A15*1000+B15-A13*1000-B13)</f>
        <v>60</v>
      </c>
      <c r="H14" s="61">
        <f>E14*G14</f>
        <v>0</v>
      </c>
      <c r="I14" s="61">
        <f>F14*G14</f>
        <v>40.8</v>
      </c>
      <c r="J14" s="61">
        <f>MIN(H14:I14)</f>
        <v>0</v>
      </c>
      <c r="K14" s="61">
        <f>H14-J14</f>
        <v>0</v>
      </c>
      <c r="L14" s="61">
        <f>I14-J14</f>
        <v>40.8</v>
      </c>
      <c r="M14" s="62"/>
      <c r="N14" s="62" t="s">
        <v>0</v>
      </c>
    </row>
    <row r="15" spans="1:14" ht="12.75">
      <c r="A15" s="51">
        <v>0</v>
      </c>
      <c r="B15" s="52">
        <v>154</v>
      </c>
      <c r="C15" s="53">
        <v>0</v>
      </c>
      <c r="D15" s="53">
        <v>0.64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99.72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0.7</v>
      </c>
      <c r="G16" s="61">
        <f>(A17*1000+B17-A15*1000-B15)</f>
        <v>56</v>
      </c>
      <c r="H16" s="61">
        <f>E16*G16</f>
        <v>0</v>
      </c>
      <c r="I16" s="61">
        <f>F16*G16</f>
        <v>39.199999999999996</v>
      </c>
      <c r="J16" s="61">
        <f>MIN(H16:I16)</f>
        <v>0</v>
      </c>
      <c r="K16" s="61">
        <f>H16-J16</f>
        <v>0</v>
      </c>
      <c r="L16" s="61">
        <f>I16-J16</f>
        <v>39.199999999999996</v>
      </c>
      <c r="M16" s="62" t="s">
        <v>0</v>
      </c>
      <c r="N16" s="62" t="s">
        <v>0</v>
      </c>
    </row>
    <row r="17" spans="1:14" ht="12.75">
      <c r="A17" s="51">
        <v>0</v>
      </c>
      <c r="B17" s="52">
        <v>210</v>
      </c>
      <c r="C17" s="53">
        <v>0</v>
      </c>
      <c r="D17" s="53">
        <v>0.76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138.92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0.62</v>
      </c>
      <c r="G18" s="61">
        <f>(A19*1000+B19-A17*1000-B17)</f>
        <v>22</v>
      </c>
      <c r="H18" s="61">
        <f>E18*G18</f>
        <v>0</v>
      </c>
      <c r="I18" s="61">
        <f>F18*G18</f>
        <v>13.64</v>
      </c>
      <c r="J18" s="61">
        <f>MIN(H18:I18)</f>
        <v>0</v>
      </c>
      <c r="K18" s="61">
        <f>H18-J18</f>
        <v>0</v>
      </c>
      <c r="L18" s="61">
        <f>I18-J18</f>
        <v>13.64</v>
      </c>
      <c r="M18" s="62" t="s">
        <v>0</v>
      </c>
      <c r="N18" s="62" t="s">
        <v>0</v>
      </c>
    </row>
    <row r="19" spans="1:14" ht="12.75">
      <c r="A19" s="51">
        <v>0</v>
      </c>
      <c r="B19" s="52">
        <v>232</v>
      </c>
      <c r="C19" s="53">
        <v>0</v>
      </c>
      <c r="D19" s="53">
        <v>0.48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152.56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0.5</v>
      </c>
      <c r="G20" s="61">
        <f>(A21*1000+B21-A19*1000-B19)</f>
        <v>36</v>
      </c>
      <c r="H20" s="61">
        <f>E20*G20</f>
        <v>0</v>
      </c>
      <c r="I20" s="61">
        <f>F20*G20</f>
        <v>18</v>
      </c>
      <c r="J20" s="61">
        <f>MIN(H20:I20)</f>
        <v>0</v>
      </c>
      <c r="K20" s="61">
        <f>H20-J20</f>
        <v>0</v>
      </c>
      <c r="L20" s="61">
        <f>I20-J20</f>
        <v>18</v>
      </c>
      <c r="M20" s="62" t="s">
        <v>0</v>
      </c>
      <c r="N20" s="62" t="s">
        <v>0</v>
      </c>
    </row>
    <row r="21" spans="1:14" ht="12.75">
      <c r="A21" s="51">
        <v>0</v>
      </c>
      <c r="B21" s="52">
        <v>268</v>
      </c>
      <c r="C21" s="53">
        <v>0</v>
      </c>
      <c r="D21" s="53">
        <v>0.52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170.56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0.63</v>
      </c>
      <c r="G22" s="61">
        <f>(A23*1000+B23-A21*1000-B21)</f>
        <v>54</v>
      </c>
      <c r="H22" s="61">
        <f>E22*G22</f>
        <v>0</v>
      </c>
      <c r="I22" s="61">
        <f>F22*G22</f>
        <v>34.02</v>
      </c>
      <c r="J22" s="61">
        <f>MIN(H22:I22)</f>
        <v>0</v>
      </c>
      <c r="K22" s="61">
        <f>H22-J22</f>
        <v>0</v>
      </c>
      <c r="L22" s="61">
        <f>I22-J22</f>
        <v>34.02</v>
      </c>
      <c r="M22" s="62" t="s">
        <v>0</v>
      </c>
      <c r="N22" s="62" t="s">
        <v>0</v>
      </c>
    </row>
    <row r="23" spans="1:14" ht="12.75">
      <c r="A23" s="51">
        <v>0</v>
      </c>
      <c r="B23" s="52">
        <v>322</v>
      </c>
      <c r="C23" s="53">
        <v>0</v>
      </c>
      <c r="D23" s="53">
        <v>0.74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204.58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0.62</v>
      </c>
      <c r="G24" s="61">
        <f>(A25*1000+B25-A23*1000-B23)</f>
        <v>48</v>
      </c>
      <c r="H24" s="61">
        <f>E24*G24</f>
        <v>0</v>
      </c>
      <c r="I24" s="61">
        <f>F24*G24</f>
        <v>29.759999999999998</v>
      </c>
      <c r="J24" s="61">
        <f>MIN(H24:I24)</f>
        <v>0</v>
      </c>
      <c r="K24" s="61">
        <f>H24-J24</f>
        <v>0</v>
      </c>
      <c r="L24" s="61">
        <f>I24-J24</f>
        <v>29.759999999999998</v>
      </c>
      <c r="M24" s="62" t="s">
        <v>0</v>
      </c>
      <c r="N24" s="62" t="s">
        <v>0</v>
      </c>
    </row>
    <row r="25" spans="1:14" ht="12.75">
      <c r="A25" s="51">
        <v>0</v>
      </c>
      <c r="B25" s="52">
        <v>370</v>
      </c>
      <c r="C25" s="53">
        <v>0</v>
      </c>
      <c r="D25" s="53">
        <v>0.5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234.34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0.5449999999999999</v>
      </c>
      <c r="G26" s="61">
        <f>(A27*1000+B27-A25*1000-B25)</f>
        <v>80</v>
      </c>
      <c r="H26" s="61">
        <f>E26*G26</f>
        <v>0</v>
      </c>
      <c r="I26" s="61">
        <f>F26*G26</f>
        <v>43.599999999999994</v>
      </c>
      <c r="J26" s="61">
        <f>MIN(H26:I26)</f>
        <v>0</v>
      </c>
      <c r="K26" s="61">
        <f>H26-J26</f>
        <v>0</v>
      </c>
      <c r="L26" s="61">
        <f>I26-J26</f>
        <v>43.599999999999994</v>
      </c>
      <c r="M26" s="62"/>
      <c r="N26" s="62" t="s">
        <v>0</v>
      </c>
    </row>
    <row r="27" spans="1:14" ht="12.75">
      <c r="A27" s="51">
        <v>0</v>
      </c>
      <c r="B27" s="52">
        <v>450</v>
      </c>
      <c r="C27" s="53">
        <v>0</v>
      </c>
      <c r="D27" s="53">
        <v>0.59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277.94</v>
      </c>
    </row>
    <row r="28" spans="1:14" ht="12.75">
      <c r="A28" s="57"/>
      <c r="B28" s="58"/>
      <c r="C28" s="59"/>
      <c r="D28" s="59"/>
      <c r="E28" s="60">
        <f>0.5*(C27+C29)</f>
        <v>0</v>
      </c>
      <c r="F28" s="60">
        <f>0.5*(D27+D29)</f>
        <v>0.655</v>
      </c>
      <c r="G28" s="61">
        <f>(A29*1000+B29-A27*1000-B27)</f>
        <v>13</v>
      </c>
      <c r="H28" s="61">
        <f>E28*G28</f>
        <v>0</v>
      </c>
      <c r="I28" s="61">
        <f>F28*G28</f>
        <v>8.515</v>
      </c>
      <c r="J28" s="61">
        <f>MIN(H28:I28)</f>
        <v>0</v>
      </c>
      <c r="K28" s="61">
        <f>H28-J28</f>
        <v>0</v>
      </c>
      <c r="L28" s="61">
        <f>I28-J28</f>
        <v>8.515</v>
      </c>
      <c r="M28" s="62" t="s">
        <v>0</v>
      </c>
      <c r="N28" s="62" t="s">
        <v>0</v>
      </c>
    </row>
    <row r="29" spans="1:14" ht="12.75">
      <c r="A29" s="51">
        <v>0</v>
      </c>
      <c r="B29" s="52">
        <v>463</v>
      </c>
      <c r="C29" s="53">
        <v>0</v>
      </c>
      <c r="D29" s="53">
        <v>0.72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286.455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0.6699999999999999</v>
      </c>
      <c r="G30" s="61">
        <f>(A31*1000+B31-A29*1000-B29)</f>
        <v>12</v>
      </c>
      <c r="H30" s="61">
        <f>E30*G30</f>
        <v>0</v>
      </c>
      <c r="I30" s="61">
        <f>F30*G30</f>
        <v>8.04</v>
      </c>
      <c r="J30" s="61">
        <f>MIN(H30:I30)</f>
        <v>0</v>
      </c>
      <c r="K30" s="61">
        <f>H30-J30</f>
        <v>0</v>
      </c>
      <c r="L30" s="61">
        <f>I30-J30</f>
        <v>8.04</v>
      </c>
      <c r="M30" s="62" t="s">
        <v>0</v>
      </c>
      <c r="N30" s="62" t="s">
        <v>0</v>
      </c>
    </row>
    <row r="31" spans="1:14" ht="12.75">
      <c r="A31" s="51">
        <v>0</v>
      </c>
      <c r="B31" s="52">
        <v>475</v>
      </c>
      <c r="C31" s="53">
        <v>0</v>
      </c>
      <c r="D31" s="53">
        <v>0.62</v>
      </c>
      <c r="E31" s="54"/>
      <c r="F31" s="54"/>
      <c r="G31" s="55"/>
      <c r="H31" s="55"/>
      <c r="I31" s="55"/>
      <c r="J31" s="55"/>
      <c r="K31" s="55"/>
      <c r="L31" s="55"/>
      <c r="M31" s="64">
        <f>IF((N29-M29+L30-K30)&lt;0,ABS(N29-M29+L30-K30),0)</f>
        <v>0</v>
      </c>
      <c r="N31" s="64">
        <f>IF((N29-M29+L30-K30)&gt;0,(N29-M29+L30-K30),0)</f>
        <v>294.495</v>
      </c>
    </row>
    <row r="32" spans="1:14" ht="12.75">
      <c r="A32" s="57"/>
      <c r="B32" s="58"/>
      <c r="C32" s="59"/>
      <c r="D32" s="59"/>
      <c r="E32" s="60">
        <f>0.5*(C31+C33)</f>
        <v>0</v>
      </c>
      <c r="F32" s="60">
        <f>0.5*(D31+D33)</f>
        <v>0.655</v>
      </c>
      <c r="G32" s="61">
        <f>(A33*1000+B33-A31*1000-B31)</f>
        <v>57</v>
      </c>
      <c r="H32" s="61">
        <f>E32*G32</f>
        <v>0</v>
      </c>
      <c r="I32" s="61">
        <f>F32*G32</f>
        <v>37.335</v>
      </c>
      <c r="J32" s="61">
        <f>MIN(H32:I32)</f>
        <v>0</v>
      </c>
      <c r="K32" s="61">
        <f>H32-J32</f>
        <v>0</v>
      </c>
      <c r="L32" s="61">
        <f>I32-J32</f>
        <v>37.335</v>
      </c>
      <c r="M32" s="68" t="s">
        <v>0</v>
      </c>
      <c r="N32" s="68" t="s">
        <v>0</v>
      </c>
    </row>
    <row r="33" spans="1:14" ht="12.75">
      <c r="A33" s="51">
        <v>0</v>
      </c>
      <c r="B33" s="52">
        <v>532</v>
      </c>
      <c r="C33" s="53">
        <v>0</v>
      </c>
      <c r="D33" s="53">
        <v>0.69</v>
      </c>
      <c r="E33" s="54"/>
      <c r="F33" s="54"/>
      <c r="G33" s="55"/>
      <c r="H33" s="55"/>
      <c r="I33" s="55"/>
      <c r="J33" s="55"/>
      <c r="K33" s="55"/>
      <c r="L33" s="67"/>
      <c r="M33" s="64">
        <f>IF((N31-M31+L32-K32)&lt;0,ABS(N31-M31+L32-K32),0)</f>
        <v>0</v>
      </c>
      <c r="N33" s="64">
        <f>IF((N31-M31+L32-K32)&gt;0,(N31-M31+L32-K32),0)</f>
        <v>331.83</v>
      </c>
    </row>
    <row r="34" spans="1:16" ht="13.5" thickBot="1">
      <c r="A34" s="57"/>
      <c r="B34" s="58"/>
      <c r="C34" s="59"/>
      <c r="D34" s="59"/>
      <c r="E34" s="60">
        <f>0.5*(C33+C35)</f>
        <v>0</v>
      </c>
      <c r="F34" s="60">
        <f>0.5*(D33+D35)</f>
        <v>0.5249999999999999</v>
      </c>
      <c r="G34" s="61">
        <f>(A35*1000+B35-A33*1000-B33)</f>
        <v>68</v>
      </c>
      <c r="H34" s="61">
        <f>E34*G34</f>
        <v>0</v>
      </c>
      <c r="I34" s="61">
        <f>F34*G34</f>
        <v>35.699999999999996</v>
      </c>
      <c r="J34" s="61">
        <f>MIN(H34:I34)</f>
        <v>0</v>
      </c>
      <c r="K34" s="61">
        <f>H34-J34</f>
        <v>0</v>
      </c>
      <c r="L34" s="61">
        <f>I34-J34</f>
        <v>35.699999999999996</v>
      </c>
      <c r="M34" s="71" t="s">
        <v>0</v>
      </c>
      <c r="N34" s="71" t="s">
        <v>0</v>
      </c>
      <c r="O34" s="72"/>
      <c r="P34" s="73" t="s">
        <v>0</v>
      </c>
    </row>
    <row r="35" spans="1:14" ht="13.5" thickBot="1">
      <c r="A35" s="51">
        <v>0</v>
      </c>
      <c r="B35" s="52">
        <v>600</v>
      </c>
      <c r="C35" s="53">
        <v>0</v>
      </c>
      <c r="D35" s="53">
        <v>0.36</v>
      </c>
      <c r="E35" s="54"/>
      <c r="F35" s="54"/>
      <c r="G35" s="55"/>
      <c r="H35" s="55"/>
      <c r="I35" s="55"/>
      <c r="J35" s="55"/>
      <c r="K35" s="55"/>
      <c r="L35" s="67"/>
      <c r="M35" s="69">
        <f>IF((N33-M33+L34-K34)&lt;0,ABS(N33-M33+L34-K34),0)</f>
        <v>0</v>
      </c>
      <c r="N35" s="70">
        <f>IF((N33-M33+L34-K34)&gt;0,(N33-M33+L34-K34),0)</f>
        <v>367.53</v>
      </c>
    </row>
    <row r="36" spans="1:14" ht="12.75">
      <c r="A36" s="57"/>
      <c r="B36" s="58"/>
      <c r="C36" s="59"/>
      <c r="D36" s="66"/>
      <c r="E36" s="60">
        <f>0.5*(C35+C37)</f>
        <v>0</v>
      </c>
      <c r="F36" s="60">
        <f>0.5*(D35+D37)</f>
        <v>0.18</v>
      </c>
      <c r="G36" s="61">
        <f>(A37*1000+B37-A35*1000-B35)</f>
        <v>76</v>
      </c>
      <c r="H36" s="61">
        <f>E36*G36</f>
        <v>0</v>
      </c>
      <c r="I36" s="61">
        <f>F36*G36</f>
        <v>13.68</v>
      </c>
      <c r="J36" s="61">
        <f>MIN(H36:I36)</f>
        <v>0</v>
      </c>
      <c r="K36" s="61">
        <f>H36-J36</f>
        <v>0</v>
      </c>
      <c r="L36" s="61">
        <f>I36-J36</f>
        <v>13.68</v>
      </c>
      <c r="M36" s="71" t="s">
        <v>0</v>
      </c>
      <c r="N36" s="71" t="s">
        <v>0</v>
      </c>
    </row>
    <row r="37" spans="1:14" ht="12.75">
      <c r="A37" s="51">
        <v>0</v>
      </c>
      <c r="B37" s="52">
        <v>676</v>
      </c>
      <c r="C37" s="53">
        <v>0</v>
      </c>
      <c r="D37" s="53">
        <v>0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381.21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</v>
      </c>
      <c r="G38" s="61">
        <f>(A39*1000+B39-A37*1000-B37)</f>
        <v>24</v>
      </c>
      <c r="H38" s="61">
        <f>E38*G38</f>
        <v>0</v>
      </c>
      <c r="I38" s="61">
        <f>F38*G38</f>
        <v>0</v>
      </c>
      <c r="J38" s="61">
        <f>MIN(H38:I38)</f>
        <v>0</v>
      </c>
      <c r="K38" s="61">
        <f>H38-J38</f>
        <v>0</v>
      </c>
      <c r="L38" s="61">
        <f>I38-J38</f>
        <v>0</v>
      </c>
      <c r="M38" s="68" t="s">
        <v>0</v>
      </c>
      <c r="N38" s="68" t="s">
        <v>0</v>
      </c>
    </row>
    <row r="39" spans="1:14" ht="12.75">
      <c r="A39" s="51">
        <v>0</v>
      </c>
      <c r="B39" s="52">
        <v>700</v>
      </c>
      <c r="C39" s="53">
        <v>0</v>
      </c>
      <c r="D39" s="53">
        <v>0</v>
      </c>
      <c r="E39" s="54"/>
      <c r="F39" s="54"/>
      <c r="G39" s="55"/>
      <c r="H39" s="55"/>
      <c r="I39" s="55"/>
      <c r="J39" s="55"/>
      <c r="K39" s="55"/>
      <c r="L39" s="67"/>
      <c r="M39" s="64">
        <f>IF((N37-M37+L38-K38)&lt;0,ABS(N37-M37+L38-K38),0)</f>
        <v>0</v>
      </c>
      <c r="N39" s="64">
        <f>IF((N37-M37+L38-K38)&gt;0,(N37-M37+L38-K38),0)</f>
        <v>381.21</v>
      </c>
    </row>
    <row r="40" spans="1:14" ht="13.5" thickBot="1">
      <c r="A40" s="57"/>
      <c r="B40" s="58"/>
      <c r="C40" s="59"/>
      <c r="D40" s="59"/>
      <c r="E40" s="60">
        <f>0.5*(C39+C41)</f>
        <v>0</v>
      </c>
      <c r="F40" s="60">
        <f>0.5*(D39+D41)</f>
        <v>0</v>
      </c>
      <c r="G40" s="61">
        <f>(A41*1000+B41-A39*1000-B39)</f>
        <v>7</v>
      </c>
      <c r="H40" s="61">
        <f>E40*G40</f>
        <v>0</v>
      </c>
      <c r="I40" s="61">
        <f>F40*G40</f>
        <v>0</v>
      </c>
      <c r="J40" s="61">
        <f>MIN(H40:I40)</f>
        <v>0</v>
      </c>
      <c r="K40" s="61">
        <f>H40-J40</f>
        <v>0</v>
      </c>
      <c r="L40" s="61">
        <f>I40-J40</f>
        <v>0</v>
      </c>
      <c r="M40" s="71" t="s">
        <v>0</v>
      </c>
      <c r="N40" s="71" t="s">
        <v>0</v>
      </c>
    </row>
    <row r="41" spans="1:14" ht="13.5" thickBot="1">
      <c r="A41" s="51">
        <v>0</v>
      </c>
      <c r="B41" s="52">
        <v>707</v>
      </c>
      <c r="C41" s="53">
        <v>0</v>
      </c>
      <c r="D41" s="53">
        <v>0</v>
      </c>
      <c r="E41" s="54"/>
      <c r="F41" s="54"/>
      <c r="G41" s="55"/>
      <c r="H41" s="55"/>
      <c r="I41" s="55"/>
      <c r="J41" s="55"/>
      <c r="K41" s="55"/>
      <c r="L41" s="67"/>
      <c r="M41" s="69">
        <f>IF((N39-M39+L40-K40)&lt;0,ABS(N39-M39+L40-K40),0)</f>
        <v>0</v>
      </c>
      <c r="N41" s="70">
        <f>IF((N39-M39+L40-K40)&gt;0,(N39-M39+L40-K40),0)</f>
        <v>381.21</v>
      </c>
    </row>
    <row r="42" spans="1:4" ht="12.75">
      <c r="A42" s="57"/>
      <c r="B42" s="58"/>
      <c r="C42" s="59"/>
      <c r="D42" s="6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1">
      <selection activeCell="K46" sqref="K46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40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 t="s">
        <v>0</v>
      </c>
    </row>
    <row r="2" spans="1:14" ht="12.75">
      <c r="A2" s="5"/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0.168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0.168</v>
      </c>
      <c r="G10" s="61">
        <f>(A11*1000+B11-A9*1000-B9)</f>
        <v>20</v>
      </c>
      <c r="H10" s="61">
        <f>E10*G10</f>
        <v>0</v>
      </c>
      <c r="I10" s="61">
        <f>F10*G10</f>
        <v>3.3600000000000003</v>
      </c>
      <c r="J10" s="61">
        <f>MIN(H10:I10)</f>
        <v>0</v>
      </c>
      <c r="K10" s="61">
        <f>H10-J10</f>
        <v>0</v>
      </c>
      <c r="L10" s="61">
        <f>I10-J10</f>
        <v>3.3600000000000003</v>
      </c>
      <c r="M10" s="62"/>
      <c r="N10" s="62"/>
    </row>
    <row r="11" spans="1:14" ht="12.75">
      <c r="A11" s="51">
        <v>0</v>
      </c>
      <c r="B11" s="52">
        <v>20</v>
      </c>
      <c r="C11" s="53">
        <v>0</v>
      </c>
      <c r="D11" s="53">
        <v>0.168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3.3600000000000003</v>
      </c>
    </row>
    <row r="12" spans="1:14" ht="12.75">
      <c r="A12" s="57"/>
      <c r="B12" s="58"/>
      <c r="C12" s="59"/>
      <c r="D12" s="59"/>
      <c r="E12" s="60">
        <f>0.5*(C11+C13)</f>
        <v>0</v>
      </c>
      <c r="F12" s="60">
        <f>0.5*(D11+D13)</f>
        <v>0.3015</v>
      </c>
      <c r="G12" s="61">
        <f>(A13*1000+B13-A11*1000-B11)</f>
        <v>20</v>
      </c>
      <c r="H12" s="61">
        <f>E12*G12</f>
        <v>0</v>
      </c>
      <c r="I12" s="61">
        <f>F12*G12</f>
        <v>6.029999999999999</v>
      </c>
      <c r="J12" s="61">
        <f>MIN(H12:I12)</f>
        <v>0</v>
      </c>
      <c r="K12" s="61">
        <f>H12-J12</f>
        <v>0</v>
      </c>
      <c r="L12" s="61">
        <f>I12-J12</f>
        <v>6.029999999999999</v>
      </c>
      <c r="M12" s="62" t="s">
        <v>0</v>
      </c>
      <c r="N12" s="62" t="s">
        <v>0</v>
      </c>
    </row>
    <row r="13" spans="1:14" ht="12.75">
      <c r="A13" s="51">
        <v>0</v>
      </c>
      <c r="B13" s="52">
        <v>40</v>
      </c>
      <c r="C13" s="53">
        <v>0</v>
      </c>
      <c r="D13" s="53">
        <v>0.435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9.39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0.41800000000000004</v>
      </c>
      <c r="G14" s="61">
        <f>(A15*1000+B15-A13*1000-B13)</f>
        <v>20</v>
      </c>
      <c r="H14" s="61">
        <f>E14*G14</f>
        <v>0</v>
      </c>
      <c r="I14" s="61">
        <f>F14*G14</f>
        <v>8.360000000000001</v>
      </c>
      <c r="J14" s="61">
        <f>MIN(H14:I14)</f>
        <v>0</v>
      </c>
      <c r="K14" s="61">
        <f>H14-J14</f>
        <v>0</v>
      </c>
      <c r="L14" s="61">
        <f>I14-J14</f>
        <v>8.360000000000001</v>
      </c>
      <c r="M14" s="62"/>
      <c r="N14" s="62" t="s">
        <v>0</v>
      </c>
    </row>
    <row r="15" spans="1:14" ht="12.75">
      <c r="A15" s="51">
        <v>0</v>
      </c>
      <c r="B15" s="52">
        <v>60</v>
      </c>
      <c r="C15" s="53">
        <v>0</v>
      </c>
      <c r="D15" s="53">
        <v>0.401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17.75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0.35250000000000004</v>
      </c>
      <c r="G16" s="61">
        <f>(A17*1000+B17-A15*1000-B15)</f>
        <v>20</v>
      </c>
      <c r="H16" s="61">
        <f>E16*G16</f>
        <v>0</v>
      </c>
      <c r="I16" s="61">
        <f>F16*G16</f>
        <v>7.050000000000001</v>
      </c>
      <c r="J16" s="61">
        <f>MIN(H16:I16)</f>
        <v>0</v>
      </c>
      <c r="K16" s="61">
        <f>H16-J16</f>
        <v>0</v>
      </c>
      <c r="L16" s="61">
        <f>I16-J16</f>
        <v>7.050000000000001</v>
      </c>
      <c r="M16" s="62" t="s">
        <v>0</v>
      </c>
      <c r="N16" s="62" t="s">
        <v>0</v>
      </c>
    </row>
    <row r="17" spans="1:14" ht="12.75">
      <c r="A17" s="51">
        <v>0</v>
      </c>
      <c r="B17" s="52">
        <v>80</v>
      </c>
      <c r="C17" s="53">
        <v>0</v>
      </c>
      <c r="D17" s="53">
        <v>0.304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24.8</v>
      </c>
    </row>
    <row r="18" spans="1:14" ht="12.75">
      <c r="A18" s="57"/>
      <c r="B18" s="58" t="s">
        <v>0</v>
      </c>
      <c r="C18" s="59"/>
      <c r="D18" s="59"/>
      <c r="E18" s="60">
        <f>0.5*(C17+C19)</f>
        <v>0</v>
      </c>
      <c r="F18" s="60">
        <f>0.5*(D17+D19)</f>
        <v>0.474</v>
      </c>
      <c r="G18" s="61">
        <f>(A19*1000+B19-A17*1000-B17)</f>
        <v>20</v>
      </c>
      <c r="H18" s="61">
        <f>E18*G18</f>
        <v>0</v>
      </c>
      <c r="I18" s="61">
        <f>F18*G18</f>
        <v>9.48</v>
      </c>
      <c r="J18" s="61">
        <f>MIN(H18:I18)</f>
        <v>0</v>
      </c>
      <c r="K18" s="61">
        <f>H18-J18</f>
        <v>0</v>
      </c>
      <c r="L18" s="61">
        <f>I18-J18</f>
        <v>9.48</v>
      </c>
      <c r="M18" s="62"/>
      <c r="N18" s="62"/>
    </row>
    <row r="19" spans="1:14" ht="12.75">
      <c r="A19" s="51">
        <v>0</v>
      </c>
      <c r="B19" s="52">
        <v>100</v>
      </c>
      <c r="C19" s="53">
        <v>0</v>
      </c>
      <c r="D19" s="53">
        <v>0.644</v>
      </c>
      <c r="E19" s="54"/>
      <c r="F19" s="54"/>
      <c r="G19" s="55"/>
      <c r="H19" s="55"/>
      <c r="I19" s="55"/>
      <c r="J19" s="55"/>
      <c r="K19" s="55"/>
      <c r="L19" s="63"/>
      <c r="M19" s="64">
        <f>IF((N17-M17+L18-K18)&lt;0,ABS(N17-M17+L18-K18),0)</f>
        <v>0</v>
      </c>
      <c r="N19" s="64">
        <f>IF((N17-M17+L18-K18)&gt;0,(N17-M17+L18-K18),0)</f>
        <v>34.28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0.47350000000000003</v>
      </c>
      <c r="G20" s="61">
        <f>(A21*1000+B21-A19*1000-B19)</f>
        <v>20</v>
      </c>
      <c r="H20" s="61">
        <f>E20*G20</f>
        <v>0</v>
      </c>
      <c r="I20" s="61">
        <f>F20*G20</f>
        <v>9.47</v>
      </c>
      <c r="J20" s="61">
        <f>MIN(H20:I20)</f>
        <v>0</v>
      </c>
      <c r="K20" s="61">
        <f>H20-J20</f>
        <v>0</v>
      </c>
      <c r="L20" s="61">
        <f>I20-J20</f>
        <v>9.47</v>
      </c>
      <c r="M20" s="62" t="s">
        <v>0</v>
      </c>
      <c r="N20" s="62" t="s">
        <v>0</v>
      </c>
    </row>
    <row r="21" spans="1:14" ht="12.75">
      <c r="A21" s="51">
        <v>0</v>
      </c>
      <c r="B21" s="52">
        <v>120</v>
      </c>
      <c r="C21" s="53">
        <v>0</v>
      </c>
      <c r="D21" s="53">
        <v>0.303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43.75</v>
      </c>
    </row>
    <row r="22" spans="1:14" ht="12.75">
      <c r="A22" s="57"/>
      <c r="B22" s="58" t="s">
        <v>0</v>
      </c>
      <c r="C22" s="59"/>
      <c r="D22" s="59"/>
      <c r="E22" s="60">
        <f>0.5*(C21+C23)</f>
        <v>0</v>
      </c>
      <c r="F22" s="60">
        <f>0.5*(D21+D23)</f>
        <v>0.317</v>
      </c>
      <c r="G22" s="61">
        <f>(A23*1000+B23-A21*1000-B21)</f>
        <v>20</v>
      </c>
      <c r="H22" s="61">
        <f>E22*G22</f>
        <v>0</v>
      </c>
      <c r="I22" s="61">
        <f>F22*G22</f>
        <v>6.34</v>
      </c>
      <c r="J22" s="61">
        <f>MIN(H22:I22)</f>
        <v>0</v>
      </c>
      <c r="K22" s="61">
        <f>H22-J22</f>
        <v>0</v>
      </c>
      <c r="L22" s="61">
        <f>I22-J22</f>
        <v>6.34</v>
      </c>
      <c r="M22" s="62"/>
      <c r="N22" s="62" t="s">
        <v>0</v>
      </c>
    </row>
    <row r="23" spans="1:14" ht="12.75">
      <c r="A23" s="51">
        <v>0</v>
      </c>
      <c r="B23" s="52">
        <v>140</v>
      </c>
      <c r="C23" s="53">
        <v>0</v>
      </c>
      <c r="D23" s="53">
        <v>0.331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50.09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0.36650000000000005</v>
      </c>
      <c r="G24" s="61">
        <f>(A25*1000+B25-A23*1000-B23)</f>
        <v>20</v>
      </c>
      <c r="H24" s="61">
        <f>E24*G24</f>
        <v>0</v>
      </c>
      <c r="I24" s="61">
        <f>F24*G24</f>
        <v>7.330000000000001</v>
      </c>
      <c r="J24" s="61">
        <f>MIN(H24:I24)</f>
        <v>0</v>
      </c>
      <c r="K24" s="61">
        <f>H24-J24</f>
        <v>0</v>
      </c>
      <c r="L24" s="61">
        <f>I24-J24</f>
        <v>7.330000000000001</v>
      </c>
      <c r="M24" s="62" t="s">
        <v>0</v>
      </c>
      <c r="N24" s="62" t="s">
        <v>0</v>
      </c>
    </row>
    <row r="25" spans="1:14" ht="12.75">
      <c r="A25" s="51">
        <v>0</v>
      </c>
      <c r="B25" s="52">
        <v>160</v>
      </c>
      <c r="C25" s="53">
        <v>0</v>
      </c>
      <c r="D25" s="53">
        <v>0.402</v>
      </c>
      <c r="E25" s="54"/>
      <c r="F25" s="54"/>
      <c r="G25" s="55"/>
      <c r="H25" s="55"/>
      <c r="I25" s="55"/>
      <c r="J25" s="55"/>
      <c r="K25" s="55" t="s">
        <v>0</v>
      </c>
      <c r="L25" s="55"/>
      <c r="M25" s="64">
        <f>IF((N23-M23+L24-K24)&lt;0,ABS(N23-M23+L24-K24),0)</f>
        <v>0</v>
      </c>
      <c r="N25" s="64">
        <f>IF((N23-M23+L24-K24)&gt;0,(N23-M23+L24-K24),0)</f>
        <v>57.42</v>
      </c>
    </row>
    <row r="26" spans="1:14" ht="12.75">
      <c r="A26" s="57"/>
      <c r="B26" s="58" t="s">
        <v>0</v>
      </c>
      <c r="C26" s="59"/>
      <c r="D26" s="59"/>
      <c r="E26" s="60">
        <f>0.5*(C25+C27)</f>
        <v>0</v>
      </c>
      <c r="F26" s="60">
        <f>0.5*(D25+D27)</f>
        <v>0.402</v>
      </c>
      <c r="G26" s="61">
        <f>(A27*1000+B27-A25*1000-B25)</f>
        <v>20</v>
      </c>
      <c r="H26" s="61">
        <f>E26*G26</f>
        <v>0</v>
      </c>
      <c r="I26" s="61">
        <f>F26*G26</f>
        <v>8.040000000000001</v>
      </c>
      <c r="J26" s="61">
        <f>MIN(H26:I26)</f>
        <v>0</v>
      </c>
      <c r="K26" s="61">
        <f>H26-J26</f>
        <v>0</v>
      </c>
      <c r="L26" s="61">
        <f>I26-J26</f>
        <v>8.040000000000001</v>
      </c>
      <c r="M26" s="62"/>
      <c r="N26" s="62"/>
    </row>
    <row r="27" spans="1:14" ht="12.75">
      <c r="A27" s="51">
        <v>0</v>
      </c>
      <c r="B27" s="52">
        <v>180</v>
      </c>
      <c r="C27" s="53">
        <v>0</v>
      </c>
      <c r="D27" s="53">
        <v>0.402</v>
      </c>
      <c r="E27" s="54"/>
      <c r="F27" s="54"/>
      <c r="G27" s="55"/>
      <c r="H27" s="55"/>
      <c r="I27" s="55"/>
      <c r="J27" s="55"/>
      <c r="K27" s="55"/>
      <c r="L27" s="63"/>
      <c r="M27" s="64">
        <f>IF((N25-M25+L26-K26)&lt;0,ABS(N25-M25+L26-K26),0)</f>
        <v>0</v>
      </c>
      <c r="N27" s="64">
        <f>IF((N25-M25+L26-K26)&gt;0,(N25-M25+L26-K26),0)</f>
        <v>65.46000000000001</v>
      </c>
    </row>
    <row r="28" spans="1:14" ht="12.75">
      <c r="A28" s="57"/>
      <c r="B28" s="58"/>
      <c r="C28" s="59"/>
      <c r="D28" s="59"/>
      <c r="E28" s="60">
        <f>0.5*(C27+C29)</f>
        <v>0</v>
      </c>
      <c r="F28" s="60">
        <f>0.5*(D27+D29)</f>
        <v>0.357</v>
      </c>
      <c r="G28" s="61">
        <f>(A29*1000+B29-A27*1000-B27)</f>
        <v>20</v>
      </c>
      <c r="H28" s="61">
        <f>E28*G28</f>
        <v>0</v>
      </c>
      <c r="I28" s="61">
        <f>F28*G28</f>
        <v>7.14</v>
      </c>
      <c r="J28" s="61">
        <f>MIN(H28:I28)</f>
        <v>0</v>
      </c>
      <c r="K28" s="61">
        <f>H28-J28</f>
        <v>0</v>
      </c>
      <c r="L28" s="61">
        <f>I28-J28</f>
        <v>7.14</v>
      </c>
      <c r="M28" s="62" t="s">
        <v>0</v>
      </c>
      <c r="N28" s="62" t="s">
        <v>0</v>
      </c>
    </row>
    <row r="29" spans="1:14" ht="12.75">
      <c r="A29" s="51">
        <v>0</v>
      </c>
      <c r="B29" s="52">
        <v>200</v>
      </c>
      <c r="C29" s="53">
        <v>0</v>
      </c>
      <c r="D29" s="53">
        <v>0.312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72.60000000000001</v>
      </c>
    </row>
    <row r="30" spans="1:14" ht="12.75">
      <c r="A30" s="57"/>
      <c r="B30" s="58" t="s">
        <v>0</v>
      </c>
      <c r="C30" s="59"/>
      <c r="D30" s="59"/>
      <c r="E30" s="60">
        <f>0.5*(C29+C31)</f>
        <v>0</v>
      </c>
      <c r="F30" s="60">
        <f>0.5*(D29+D31)</f>
        <v>0.3275</v>
      </c>
      <c r="G30" s="61">
        <f>(A31*1000+B31-A29*1000-B29)</f>
        <v>20</v>
      </c>
      <c r="H30" s="61">
        <f>E30*G30</f>
        <v>0</v>
      </c>
      <c r="I30" s="61">
        <f>F30*G30</f>
        <v>6.550000000000001</v>
      </c>
      <c r="J30" s="61">
        <f>MIN(H30:I30)</f>
        <v>0</v>
      </c>
      <c r="K30" s="61">
        <f>H30-J30</f>
        <v>0</v>
      </c>
      <c r="L30" s="61">
        <f>I30-J30</f>
        <v>6.550000000000001</v>
      </c>
      <c r="M30" s="62"/>
      <c r="N30" s="62" t="s">
        <v>0</v>
      </c>
    </row>
    <row r="31" spans="1:14" ht="12.75">
      <c r="A31" s="51">
        <v>0</v>
      </c>
      <c r="B31" s="52">
        <v>220</v>
      </c>
      <c r="C31" s="53">
        <v>0</v>
      </c>
      <c r="D31" s="53">
        <v>0.343</v>
      </c>
      <c r="E31" s="54"/>
      <c r="F31" s="54"/>
      <c r="G31" s="55"/>
      <c r="H31" s="55"/>
      <c r="I31" s="55"/>
      <c r="J31" s="55"/>
      <c r="K31" s="55"/>
      <c r="L31" s="55"/>
      <c r="M31" s="64">
        <f>IF((N29-M29+L30-K30)&lt;0,ABS(N29-M29+L30-K30),0)</f>
        <v>0</v>
      </c>
      <c r="N31" s="64">
        <f>IF((N29-M29+L30-K30)&gt;0,(N29-M29+L30-K30),0)</f>
        <v>79.15</v>
      </c>
    </row>
    <row r="32" spans="1:14" ht="12.75">
      <c r="A32" s="57"/>
      <c r="B32" s="58"/>
      <c r="C32" s="59"/>
      <c r="D32" s="59"/>
      <c r="E32" s="60">
        <f>0.5*(C31+C33)</f>
        <v>0</v>
      </c>
      <c r="F32" s="60">
        <f>0.5*(D31+D33)</f>
        <v>0.3155</v>
      </c>
      <c r="G32" s="61">
        <f>(A33*1000+B33-A31*1000-B31)</f>
        <v>20</v>
      </c>
      <c r="H32" s="61">
        <f>E32*G32</f>
        <v>0</v>
      </c>
      <c r="I32" s="61">
        <f>F32*G32</f>
        <v>6.3100000000000005</v>
      </c>
      <c r="J32" s="61">
        <f>MIN(H32:I32)</f>
        <v>0</v>
      </c>
      <c r="K32" s="61">
        <f>H32-J32</f>
        <v>0</v>
      </c>
      <c r="L32" s="61">
        <f>I32-J32</f>
        <v>6.3100000000000005</v>
      </c>
      <c r="M32" s="62" t="s">
        <v>0</v>
      </c>
      <c r="N32" s="62" t="s">
        <v>0</v>
      </c>
    </row>
    <row r="33" spans="1:14" ht="12.75">
      <c r="A33" s="51">
        <v>0</v>
      </c>
      <c r="B33" s="52">
        <v>240</v>
      </c>
      <c r="C33" s="53">
        <v>0</v>
      </c>
      <c r="D33" s="53">
        <v>0.288</v>
      </c>
      <c r="E33" s="54"/>
      <c r="F33" s="54"/>
      <c r="G33" s="55"/>
      <c r="H33" s="55"/>
      <c r="I33" s="55"/>
      <c r="J33" s="55"/>
      <c r="K33" s="55" t="s">
        <v>0</v>
      </c>
      <c r="L33" s="55"/>
      <c r="M33" s="64">
        <f>IF((N31-M31+L32-K32)&lt;0,ABS(N31-M31+L32-K32),0)</f>
        <v>0</v>
      </c>
      <c r="N33" s="64">
        <f>IF((N31-M31+L32-K32)&gt;0,(N31-M31+L32-K32),0)</f>
        <v>85.46000000000001</v>
      </c>
    </row>
    <row r="34" spans="1:14" ht="12.75">
      <c r="A34" s="57"/>
      <c r="B34" s="58" t="s">
        <v>0</v>
      </c>
      <c r="C34" s="59"/>
      <c r="D34" s="59"/>
      <c r="E34" s="60">
        <f>0.5*(C33+C35)</f>
        <v>0</v>
      </c>
      <c r="F34" s="60">
        <f>0.5*(D33+D35)</f>
        <v>0.3095</v>
      </c>
      <c r="G34" s="61">
        <f>(A35*1000+B35-A33*1000-B33)</f>
        <v>20</v>
      </c>
      <c r="H34" s="61">
        <f>E34*G34</f>
        <v>0</v>
      </c>
      <c r="I34" s="61">
        <f>F34*G34</f>
        <v>6.1899999999999995</v>
      </c>
      <c r="J34" s="61">
        <f>MIN(H34:I34)</f>
        <v>0</v>
      </c>
      <c r="K34" s="61">
        <f>H34-J34</f>
        <v>0</v>
      </c>
      <c r="L34" s="61">
        <f>I34-J34</f>
        <v>6.1899999999999995</v>
      </c>
      <c r="M34" s="62"/>
      <c r="N34" s="62"/>
    </row>
    <row r="35" spans="1:14" ht="12.75">
      <c r="A35" s="51">
        <v>0</v>
      </c>
      <c r="B35" s="52">
        <v>260</v>
      </c>
      <c r="C35" s="53">
        <v>0</v>
      </c>
      <c r="D35" s="53">
        <v>0.331</v>
      </c>
      <c r="E35" s="54"/>
      <c r="F35" s="54"/>
      <c r="G35" s="55"/>
      <c r="H35" s="55"/>
      <c r="I35" s="55"/>
      <c r="J35" s="55"/>
      <c r="K35" s="55"/>
      <c r="L35" s="63"/>
      <c r="M35" s="64">
        <f>IF((N33-M33+L34-K34)&lt;0,ABS(N33-M33+L34-K34),0)</f>
        <v>0</v>
      </c>
      <c r="N35" s="64">
        <f>IF((N33-M33+L34-K34)&gt;0,(N33-M33+L34-K34),0)</f>
        <v>91.65</v>
      </c>
    </row>
    <row r="36" spans="1:14" ht="12.75">
      <c r="A36" s="57"/>
      <c r="B36" s="58"/>
      <c r="C36" s="59"/>
      <c r="D36" s="59"/>
      <c r="E36" s="60">
        <f>0.5*(C35+C37)</f>
        <v>0</v>
      </c>
      <c r="F36" s="60">
        <f>0.5*(D35+D37)</f>
        <v>0.41400000000000003</v>
      </c>
      <c r="G36" s="61">
        <f>(A37*1000+B37-A35*1000-B35)</f>
        <v>20</v>
      </c>
      <c r="H36" s="61">
        <f>E36*G36</f>
        <v>0</v>
      </c>
      <c r="I36" s="61">
        <f>F36*G36</f>
        <v>8.280000000000001</v>
      </c>
      <c r="J36" s="61">
        <f>MIN(H36:I36)</f>
        <v>0</v>
      </c>
      <c r="K36" s="61">
        <f>H36-J36</f>
        <v>0</v>
      </c>
      <c r="L36" s="61">
        <f>I36-J36</f>
        <v>8.280000000000001</v>
      </c>
      <c r="M36" s="62" t="s">
        <v>0</v>
      </c>
      <c r="N36" s="62" t="s">
        <v>0</v>
      </c>
    </row>
    <row r="37" spans="1:14" ht="12.75">
      <c r="A37" s="51">
        <v>0</v>
      </c>
      <c r="B37" s="52">
        <v>280</v>
      </c>
      <c r="C37" s="53">
        <v>0</v>
      </c>
      <c r="D37" s="53">
        <v>0.497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99.93</v>
      </c>
    </row>
    <row r="38" spans="1:14" ht="12.75">
      <c r="A38" s="57"/>
      <c r="B38" s="58" t="s">
        <v>0</v>
      </c>
      <c r="C38" s="59"/>
      <c r="D38" s="59"/>
      <c r="E38" s="60">
        <f>0.5*(C37+C39)</f>
        <v>0</v>
      </c>
      <c r="F38" s="60">
        <f>0.5*(D37+D39)</f>
        <v>0.534</v>
      </c>
      <c r="G38" s="61">
        <f>(A39*1000+B39-A37*1000-B37)</f>
        <v>20</v>
      </c>
      <c r="H38" s="61">
        <f>E38*G38</f>
        <v>0</v>
      </c>
      <c r="I38" s="61">
        <f>F38*G38</f>
        <v>10.68</v>
      </c>
      <c r="J38" s="61">
        <f>MIN(H38:I38)</f>
        <v>0</v>
      </c>
      <c r="K38" s="61">
        <f>H38-J38</f>
        <v>0</v>
      </c>
      <c r="L38" s="61">
        <f>I38-J38</f>
        <v>10.68</v>
      </c>
      <c r="M38" s="62"/>
      <c r="N38" s="62" t="s">
        <v>0</v>
      </c>
    </row>
    <row r="39" spans="1:14" ht="12.75">
      <c r="A39" s="51">
        <v>0</v>
      </c>
      <c r="B39" s="52">
        <v>300</v>
      </c>
      <c r="C39" s="53">
        <v>0</v>
      </c>
      <c r="D39" s="53">
        <v>0.571</v>
      </c>
      <c r="E39" s="54"/>
      <c r="F39" s="54"/>
      <c r="G39" s="55"/>
      <c r="H39" s="55"/>
      <c r="I39" s="55"/>
      <c r="J39" s="55"/>
      <c r="K39" s="55"/>
      <c r="L39" s="55"/>
      <c r="M39" s="64">
        <f>IF((N37-M37+L38-K38)&lt;0,ABS(N37-M37+L38-K38),0)</f>
        <v>0</v>
      </c>
      <c r="N39" s="64">
        <f>IF((N37-M37+L38-K38)&gt;0,(N37-M37+L38-K38),0)</f>
        <v>110.61000000000001</v>
      </c>
    </row>
    <row r="40" spans="1:14" ht="12.75">
      <c r="A40" s="57"/>
      <c r="B40" s="58"/>
      <c r="C40" s="59"/>
      <c r="D40" s="59"/>
      <c r="E40" s="60">
        <f>0.5*(C39+C41)</f>
        <v>0</v>
      </c>
      <c r="F40" s="60">
        <f>0.5*(D39+D41)</f>
        <v>0.514</v>
      </c>
      <c r="G40" s="61">
        <f>(A41*1000+B41-A39*1000-B39)</f>
        <v>20</v>
      </c>
      <c r="H40" s="61">
        <f>E40*G40</f>
        <v>0</v>
      </c>
      <c r="I40" s="61">
        <f>F40*G40</f>
        <v>10.280000000000001</v>
      </c>
      <c r="J40" s="61">
        <f>MIN(H40:I40)</f>
        <v>0</v>
      </c>
      <c r="K40" s="61">
        <f>H40-J40</f>
        <v>0</v>
      </c>
      <c r="L40" s="61">
        <f>I40-J40</f>
        <v>10.280000000000001</v>
      </c>
      <c r="M40" s="62" t="s">
        <v>0</v>
      </c>
      <c r="N40" s="62" t="s">
        <v>0</v>
      </c>
    </row>
    <row r="41" spans="1:14" ht="12.75">
      <c r="A41" s="51">
        <v>0</v>
      </c>
      <c r="B41" s="52">
        <v>320</v>
      </c>
      <c r="C41" s="53">
        <v>0</v>
      </c>
      <c r="D41" s="53">
        <v>0.457</v>
      </c>
      <c r="E41" s="54"/>
      <c r="F41" s="54"/>
      <c r="G41" s="55"/>
      <c r="H41" s="55"/>
      <c r="I41" s="55"/>
      <c r="J41" s="55"/>
      <c r="K41" s="55" t="s">
        <v>0</v>
      </c>
      <c r="L41" s="55"/>
      <c r="M41" s="64">
        <f>IF((N39-M39+L40-K40)&lt;0,ABS(N39-M39+L40-K40),0)</f>
        <v>0</v>
      </c>
      <c r="N41" s="64">
        <f>IF((N39-M39+L40-K40)&gt;0,(N39-M39+L40-K40),0)</f>
        <v>120.89000000000001</v>
      </c>
    </row>
    <row r="42" spans="1:14" ht="12.75">
      <c r="A42" s="57"/>
      <c r="B42" s="58"/>
      <c r="C42" s="59"/>
      <c r="D42" s="59"/>
      <c r="E42" s="60">
        <f>0.5*(C41+C43)</f>
        <v>0</v>
      </c>
      <c r="F42" s="60">
        <f>0.5*(D41+D43)</f>
        <v>0.41700000000000004</v>
      </c>
      <c r="G42" s="61">
        <f>(A43*1000+B43-A41*1000-B41)</f>
        <v>1</v>
      </c>
      <c r="H42" s="61">
        <f>E42*G42</f>
        <v>0</v>
      </c>
      <c r="I42" s="61">
        <f>F42*G42</f>
        <v>0.41700000000000004</v>
      </c>
      <c r="J42" s="61">
        <f>MIN(H42:I42)</f>
        <v>0</v>
      </c>
      <c r="K42" s="61">
        <f>H42-J42</f>
        <v>0</v>
      </c>
      <c r="L42" s="61">
        <f>I42-J42</f>
        <v>0.41700000000000004</v>
      </c>
      <c r="M42" s="62" t="s">
        <v>0</v>
      </c>
      <c r="N42" s="62" t="s">
        <v>0</v>
      </c>
    </row>
    <row r="43" spans="1:14" ht="12.75">
      <c r="A43" s="51">
        <v>0</v>
      </c>
      <c r="B43" s="52">
        <v>321</v>
      </c>
      <c r="C43" s="53">
        <v>0</v>
      </c>
      <c r="D43" s="53">
        <v>0.377</v>
      </c>
      <c r="E43" s="54"/>
      <c r="F43" s="54"/>
      <c r="G43" s="55"/>
      <c r="H43" s="55"/>
      <c r="I43" s="55"/>
      <c r="J43" s="55"/>
      <c r="K43" s="55" t="s">
        <v>0</v>
      </c>
      <c r="L43" s="55"/>
      <c r="M43" s="64">
        <f>IF((N41-M41+L42-K42)&lt;0,ABS(N41-M41+L42-K42),0)</f>
        <v>0</v>
      </c>
      <c r="N43" s="64">
        <f>IF((N41-M41+L42-K42)&gt;0,(N41-M41+L42-K42),0)</f>
        <v>121.30700000000002</v>
      </c>
    </row>
    <row r="44" spans="1:14" ht="12.75">
      <c r="A44" s="74"/>
      <c r="B44" s="75"/>
      <c r="C44" s="76"/>
      <c r="D44" s="76"/>
      <c r="E44" s="77"/>
      <c r="F44" s="77"/>
      <c r="G44" s="73"/>
      <c r="H44" s="73"/>
      <c r="I44" s="73"/>
      <c r="J44" s="73"/>
      <c r="K44" s="73"/>
      <c r="L44" s="73"/>
      <c r="M44" s="73"/>
      <c r="N44" s="73"/>
    </row>
    <row r="45" spans="1:14" ht="12.75">
      <c r="A45" s="74"/>
      <c r="B45" s="75"/>
      <c r="C45" s="76"/>
      <c r="D45" s="76"/>
      <c r="E45" s="77"/>
      <c r="F45" s="77"/>
      <c r="G45" s="73"/>
      <c r="H45" s="73"/>
      <c r="I45" s="73"/>
      <c r="J45" s="73"/>
      <c r="K45" s="73"/>
      <c r="L45" s="73"/>
      <c r="M45" s="73"/>
      <c r="N45" s="73"/>
    </row>
    <row r="46" spans="1:14" ht="12.75">
      <c r="A46" s="74"/>
      <c r="B46" s="75"/>
      <c r="C46" s="76"/>
      <c r="D46" s="76"/>
      <c r="E46" s="77"/>
      <c r="F46" s="77"/>
      <c r="G46" s="73"/>
      <c r="H46" s="73"/>
      <c r="I46" s="73"/>
      <c r="J46" s="73"/>
      <c r="K46" s="73"/>
      <c r="L46" s="73"/>
      <c r="M46" s="73"/>
      <c r="N46" s="73"/>
    </row>
    <row r="47" spans="1:14" ht="12.75">
      <c r="A47" s="74"/>
      <c r="B47" s="75"/>
      <c r="C47" s="76"/>
      <c r="D47" s="76"/>
      <c r="E47" s="77"/>
      <c r="F47" s="77"/>
      <c r="G47" s="73"/>
      <c r="H47" s="73"/>
      <c r="I47" s="73"/>
      <c r="J47" s="73"/>
      <c r="K47" s="73"/>
      <c r="L47" s="73"/>
      <c r="M47" s="73"/>
      <c r="N47" s="73"/>
    </row>
    <row r="48" spans="1:14" ht="12.75">
      <c r="A48" s="74"/>
      <c r="B48" s="75"/>
      <c r="C48" s="76"/>
      <c r="D48" s="76"/>
      <c r="E48" s="77"/>
      <c r="F48" s="77"/>
      <c r="G48" s="73"/>
      <c r="H48" s="73"/>
      <c r="I48" s="73"/>
      <c r="J48" s="73"/>
      <c r="K48" s="73"/>
      <c r="L48" s="73"/>
      <c r="M48" s="73"/>
      <c r="N48" s="73"/>
    </row>
    <row r="49" spans="1:14" ht="12.75">
      <c r="A49" s="74"/>
      <c r="B49" s="75"/>
      <c r="C49" s="76"/>
      <c r="D49" s="76"/>
      <c r="E49" s="77"/>
      <c r="F49" s="77"/>
      <c r="G49" s="73"/>
      <c r="H49" s="73"/>
      <c r="I49" s="73"/>
      <c r="J49" s="73"/>
      <c r="K49" s="73"/>
      <c r="L49" s="73"/>
      <c r="M49" s="73"/>
      <c r="N49" s="73"/>
    </row>
    <row r="50" spans="1:14" ht="12.75">
      <c r="A50" s="74"/>
      <c r="B50" s="75"/>
      <c r="C50" s="76"/>
      <c r="D50" s="76"/>
      <c r="E50" s="77"/>
      <c r="F50" s="77"/>
      <c r="G50" s="73"/>
      <c r="H50" s="73"/>
      <c r="I50" s="73"/>
      <c r="J50" s="73"/>
      <c r="K50" s="73"/>
      <c r="L50" s="73"/>
      <c r="M50" s="73"/>
      <c r="N50" s="73"/>
    </row>
    <row r="51" spans="1:14" ht="12.75">
      <c r="A51" s="74"/>
      <c r="B51" s="75"/>
      <c r="C51" s="76"/>
      <c r="D51" s="76"/>
      <c r="E51" s="77"/>
      <c r="F51" s="77"/>
      <c r="G51" s="73"/>
      <c r="H51" s="73"/>
      <c r="I51" s="73"/>
      <c r="J51" s="73"/>
      <c r="K51" s="73"/>
      <c r="L51" s="73"/>
      <c r="M51" s="73"/>
      <c r="N51" s="73"/>
    </row>
    <row r="52" spans="1:14" ht="12.75">
      <c r="A52" s="74"/>
      <c r="B52" s="75"/>
      <c r="C52" s="76"/>
      <c r="D52" s="76"/>
      <c r="E52" s="77"/>
      <c r="F52" s="77"/>
      <c r="G52" s="73"/>
      <c r="H52" s="73"/>
      <c r="I52" s="73"/>
      <c r="J52" s="73"/>
      <c r="K52" s="73"/>
      <c r="L52" s="73"/>
      <c r="M52" s="73"/>
      <c r="N52" s="73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ZARZAD DRÓG W SIEMIATYCZACH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DODP BIAŁYSTOK</dc:creator>
  <cp:keywords/>
  <dc:description/>
  <cp:lastModifiedBy>pzd</cp:lastModifiedBy>
  <cp:lastPrinted>2017-03-10T08:45:43Z</cp:lastPrinted>
  <dcterms:created xsi:type="dcterms:W3CDTF">1997-08-25T09:13:32Z</dcterms:created>
  <dcterms:modified xsi:type="dcterms:W3CDTF">2017-05-10T11:41:58Z</dcterms:modified>
  <cp:category/>
  <cp:version/>
  <cp:contentType/>
  <cp:contentStatus/>
</cp:coreProperties>
</file>