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890" windowWidth="9720" windowHeight="4140" firstSheet="5" activeTab="6"/>
  </bookViews>
  <sheets>
    <sheet name="Tabela objętości wyrównania " sheetId="1" r:id="rId1"/>
    <sheet name="Tabela objętości wyrównania (2)" sheetId="2" r:id="rId2"/>
    <sheet name="Tabela objętości wyrównania (3)" sheetId="3" r:id="rId3"/>
    <sheet name="Tabela objętości wyrównania (4)" sheetId="4" r:id="rId4"/>
    <sheet name="Tabela  wyrównania poboczy grun" sheetId="5" r:id="rId5"/>
    <sheet name="Arkusz1" sheetId="6" r:id="rId6"/>
    <sheet name="Tabela  wyrównania poboczy pos " sheetId="7" r:id="rId7"/>
    <sheet name="Arkusz2" sheetId="8" r:id="rId8"/>
    <sheet name="Arkusz3" sheetId="9" r:id="rId9"/>
  </sheets>
  <definedNames>
    <definedName name="_xlnm.Print_Area" localSheetId="6">'Tabela  wyrównania poboczy pos '!$A:$IV</definedName>
    <definedName name="_xlnm.Print_Area" localSheetId="1">'Tabela objętości wyrównania (2)'!$A:$IV</definedName>
    <definedName name="_xlnm.Print_Area" localSheetId="2">'Tabela objętości wyrównania (3)'!$A:$IV</definedName>
    <definedName name="_xlnm.Print_Area" localSheetId="3">'Tabela objętości wyrównania (4)'!$A:$IV</definedName>
    <definedName name="Z_00D5C1C0_28A5_11D3_86BE_89810C2E1232_.wvu.PrintArea" localSheetId="6" hidden="1">'Tabela  wyrównania poboczy pos '!$A:$XFD</definedName>
    <definedName name="Z_00D5C1C0_28A5_11D3_86BE_89810C2E1232_.wvu.PrintArea" localSheetId="1" hidden="1">'Tabela objętości wyrównania (2)'!$A:$XFD</definedName>
    <definedName name="Z_00D5C1C0_28A5_11D3_86BE_89810C2E1232_.wvu.PrintArea" localSheetId="2" hidden="1">'Tabela objętości wyrównania (3)'!$A:$XFD</definedName>
    <definedName name="Z_00D5C1C0_28A5_11D3_86BE_89810C2E1232_.wvu.PrintArea" localSheetId="3" hidden="1">'Tabela objętości wyrównania (4)'!$A:$XFD</definedName>
    <definedName name="Z_0AD77880_AC41_11D1_8D6F_877108FD571B_.wvu.PrintArea" localSheetId="1" hidden="1">'Tabela objętości wyrównania (2)'!$A:$XFD</definedName>
    <definedName name="Z_0AD77880_AC41_11D1_8D6F_877108FD571B_.wvu.PrintArea" localSheetId="2" hidden="1">'Tabela objętości wyrównania (3)'!$A:$XFD</definedName>
    <definedName name="Z_0AD77880_AC41_11D1_8D6F_877108FD571B_.wvu.PrintArea" localSheetId="3" hidden="1">'Tabela objętości wyrównania (4)'!$A:$XFD</definedName>
    <definedName name="Z_54BCB05B_8B7C_4868_9836_57CC07F3C4A7_.wvu.PrintArea" localSheetId="6" hidden="1">'Tabela  wyrównania poboczy pos '!$A:$XFD</definedName>
    <definedName name="Z_54BCB05B_8B7C_4868_9836_57CC07F3C4A7_.wvu.PrintArea" localSheetId="1" hidden="1">'Tabela objętości wyrównania (2)'!$A:$XFD</definedName>
    <definedName name="Z_54BCB05B_8B7C_4868_9836_57CC07F3C4A7_.wvu.PrintArea" localSheetId="2" hidden="1">'Tabela objętości wyrównania (3)'!$A:$XFD</definedName>
    <definedName name="Z_54BCB05B_8B7C_4868_9836_57CC07F3C4A7_.wvu.PrintArea" localSheetId="3" hidden="1">'Tabela objętości wyrównania (4)'!$A:$XFD</definedName>
    <definedName name="Z_58F68421_B1EB_4779_8CA5_26CA13D5581C_.wvu.PrintArea" localSheetId="1" hidden="1">'Tabela objętości wyrównania (2)'!$A:$XFD</definedName>
    <definedName name="Z_58F68421_B1EB_4779_8CA5_26CA13D5581C_.wvu.PrintArea" localSheetId="2" hidden="1">'Tabela objętości wyrównania (3)'!$A:$XFD</definedName>
    <definedName name="Z_58F68421_B1EB_4779_8CA5_26CA13D5581C_.wvu.PrintArea" localSheetId="3" hidden="1">'Tabela objętości wyrównania (4)'!$A:$XFD</definedName>
    <definedName name="Z_58F68421_B1EB_4779_8CA5_26CA13D5581C_.wvu.PrintTitles" localSheetId="6" hidden="1">'Tabela  wyrównania poboczy pos '!$1:$8</definedName>
    <definedName name="Z_6C319440_E05B_11D2_9142_D80E4E8CF828_.wvu.PrintArea" localSheetId="1" hidden="1">'Tabela objętości wyrównania (2)'!$A:$XFD</definedName>
    <definedName name="Z_6C319440_E05B_11D2_9142_D80E4E8CF828_.wvu.PrintArea" localSheetId="2" hidden="1">'Tabela objętości wyrównania (3)'!$A:$XFD</definedName>
    <definedName name="Z_6C319440_E05B_11D2_9142_D80E4E8CF828_.wvu.PrintArea" localSheetId="3" hidden="1">'Tabela objętości wyrównania (4)'!$A:$XFD</definedName>
    <definedName name="Z_DDAF5119_7DCA_4979_9EE5_C47C8A6B78BF_.wvu.PrintArea" localSheetId="6" hidden="1">'Tabela  wyrównania poboczy pos '!$A:$XFD</definedName>
    <definedName name="Z_DDAF5119_7DCA_4979_9EE5_C47C8A6B78BF_.wvu.PrintArea" localSheetId="1" hidden="1">'Tabela objętości wyrównania (2)'!$A:$XFD</definedName>
    <definedName name="Z_DDAF5119_7DCA_4979_9EE5_C47C8A6B78BF_.wvu.PrintArea" localSheetId="2" hidden="1">'Tabela objętości wyrównania (3)'!$A:$XFD</definedName>
    <definedName name="Z_DDAF5119_7DCA_4979_9EE5_C47C8A6B78BF_.wvu.PrintArea" localSheetId="3" hidden="1">'Tabela objętości wyrównania (4)'!$A:$XFD</definedName>
  </definedNames>
  <calcPr fullCalcOnLoad="1"/>
</workbook>
</file>

<file path=xl/sharedStrings.xml><?xml version="1.0" encoding="utf-8"?>
<sst xmlns="http://schemas.openxmlformats.org/spreadsheetml/2006/main" count="570" uniqueCount="43">
  <si>
    <t xml:space="preserve"> </t>
  </si>
  <si>
    <t xml:space="preserve">  </t>
  </si>
  <si>
    <t>POWIERZCHNIE</t>
  </si>
  <si>
    <t>ODLEGŁOŚĆ</t>
  </si>
  <si>
    <t>ZUŻYCIE</t>
  </si>
  <si>
    <t xml:space="preserve">      NADMIAR </t>
  </si>
  <si>
    <t xml:space="preserve">ŚREDNIE </t>
  </si>
  <si>
    <t xml:space="preserve">ROBÓT </t>
  </si>
  <si>
    <t>NA MIEJSCU</t>
  </si>
  <si>
    <t xml:space="preserve">  OBJĘTOŚCI</t>
  </si>
  <si>
    <t>ODKŁAD</t>
  </si>
  <si>
    <t>DOKOP</t>
  </si>
  <si>
    <r>
      <t>P</t>
    </r>
    <r>
      <rPr>
        <b/>
        <vertAlign val="subscript"/>
        <sz val="8"/>
        <rFont val="Arial CE"/>
        <family val="0"/>
      </rPr>
      <t>WYKOP</t>
    </r>
  </si>
  <si>
    <r>
      <t>P</t>
    </r>
    <r>
      <rPr>
        <b/>
        <vertAlign val="subscript"/>
        <sz val="8"/>
        <rFont val="Arial CE"/>
        <family val="0"/>
      </rPr>
      <t>NASYP</t>
    </r>
  </si>
  <si>
    <r>
      <t>L</t>
    </r>
    <r>
      <rPr>
        <b/>
        <vertAlign val="subscript"/>
        <sz val="8"/>
        <rFont val="Arial CE"/>
        <family val="0"/>
      </rPr>
      <t>ODCINKA</t>
    </r>
    <r>
      <rPr>
        <b/>
        <sz val="8"/>
        <rFont val="Arial CE"/>
        <family val="0"/>
      </rPr>
      <t xml:space="preserve"> </t>
    </r>
  </si>
  <si>
    <r>
      <t>V</t>
    </r>
    <r>
      <rPr>
        <b/>
        <vertAlign val="subscript"/>
        <sz val="8"/>
        <rFont val="Arial CE"/>
        <family val="0"/>
      </rPr>
      <t>WYKOP</t>
    </r>
  </si>
  <si>
    <r>
      <t>V</t>
    </r>
    <r>
      <rPr>
        <b/>
        <vertAlign val="subscript"/>
        <sz val="8"/>
        <rFont val="Arial CE"/>
        <family val="0"/>
      </rPr>
      <t>NASYP</t>
    </r>
  </si>
  <si>
    <r>
      <t>V</t>
    </r>
    <r>
      <rPr>
        <b/>
        <vertAlign val="subscript"/>
        <sz val="8"/>
        <rFont val="Arial CE"/>
        <family val="0"/>
      </rPr>
      <t>(NA MIEJSCU)</t>
    </r>
  </si>
  <si>
    <r>
      <t>V</t>
    </r>
    <r>
      <rPr>
        <b/>
        <vertAlign val="subscript"/>
        <sz val="8"/>
        <rFont val="Arial CE"/>
        <family val="0"/>
      </rPr>
      <t>ODKŁAD</t>
    </r>
  </si>
  <si>
    <r>
      <t>V</t>
    </r>
    <r>
      <rPr>
        <b/>
        <vertAlign val="subscript"/>
        <sz val="8"/>
        <rFont val="Arial CE"/>
        <family val="0"/>
      </rPr>
      <t>DOKOP</t>
    </r>
  </si>
  <si>
    <t>[km]</t>
  </si>
  <si>
    <t>[m]</t>
  </si>
  <si>
    <r>
      <t>[m</t>
    </r>
    <r>
      <rPr>
        <vertAlign val="superscript"/>
        <sz val="8"/>
        <rFont val="Arial CE"/>
        <family val="2"/>
      </rPr>
      <t>2</t>
    </r>
    <r>
      <rPr>
        <sz val="8"/>
        <rFont val="Arial CE"/>
        <family val="0"/>
      </rPr>
      <t>]</t>
    </r>
  </si>
  <si>
    <r>
      <t>[m</t>
    </r>
    <r>
      <rPr>
        <vertAlign val="superscript"/>
        <sz val="8"/>
        <rFont val="Arial CE"/>
        <family val="2"/>
      </rPr>
      <t>3</t>
    </r>
    <r>
      <rPr>
        <sz val="8"/>
        <rFont val="Arial CE"/>
        <family val="2"/>
      </rPr>
      <t>]</t>
    </r>
  </si>
  <si>
    <t xml:space="preserve">              PIKIETAŻ</t>
  </si>
  <si>
    <t xml:space="preserve"> POWIERZCHNIE</t>
  </si>
  <si>
    <t xml:space="preserve">   OBJĘTOŚĆ </t>
  </si>
  <si>
    <t xml:space="preserve">           SUMA</t>
  </si>
  <si>
    <t>TABELA OBJĘTOŚCI ROBÓT</t>
  </si>
  <si>
    <t xml:space="preserve">WYRÓWNANIE </t>
  </si>
  <si>
    <t>M. M. B</t>
  </si>
  <si>
    <t>WARSTWA WYRÓWNAWCZO-WZMACNIAJĄCA DROGA KRAJOWA NR 19 W km 223+810-224+020</t>
  </si>
  <si>
    <t>WARSTWA WYRÓWNAWCZO-WZMACNIAJĄCA DROGA KRAJOWA NR 19 W km 223+810-223+975</t>
  </si>
  <si>
    <t>WARSTWA WYRÓWNAWCZO-WZMACNIAJĄCA DROGA KRAJOWA NR 19 W km 223+925-223+990</t>
  </si>
  <si>
    <r>
      <t>Obliczenie średniej grubości warstwy wyrównawczo - wzmacniającej  g = 18,45 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>/390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= 0,047m=4,7 cm.</t>
    </r>
    <r>
      <rPr>
        <sz val="10"/>
        <rFont val="Arial CE"/>
        <family val="0"/>
      </rPr>
      <t xml:space="preserve"> </t>
    </r>
  </si>
  <si>
    <r>
      <t xml:space="preserve">Obliczenie powierzchni P = 65,0 m. x  6,0  m. = </t>
    </r>
    <r>
      <rPr>
        <sz val="10"/>
        <rFont val="Arial CE"/>
        <family val="2"/>
      </rPr>
      <t>390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</t>
    </r>
  </si>
  <si>
    <t>ŻWIREM</t>
  </si>
  <si>
    <t>WARSTWA WYRÓWNAWCZA PODBUDOWY - DROGA WOJEWÓDZKA NR 0813 CZARTAJEW - GRODZISK</t>
  </si>
  <si>
    <t>GRUNTEM</t>
  </si>
  <si>
    <t>POBOCZY</t>
  </si>
  <si>
    <t>Tabela objętości robót bitumicznych - ul. Żerczycka i ul. Kolejowa m. Nurzec -Stacja</t>
  </si>
  <si>
    <t>m. Kąty</t>
  </si>
  <si>
    <t>dr.1755B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</si>
</sst>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</numFmts>
  <fonts count="44">
    <font>
      <sz val="10"/>
      <name val="Arial CE"/>
      <family val="0"/>
    </font>
    <font>
      <b/>
      <sz val="8"/>
      <name val="Arial CE"/>
      <family val="2"/>
    </font>
    <font>
      <b/>
      <sz val="9"/>
      <name val="Arial CE"/>
      <family val="0"/>
    </font>
    <font>
      <b/>
      <vertAlign val="subscript"/>
      <sz val="8"/>
      <name val="Arial CE"/>
      <family val="0"/>
    </font>
    <font>
      <sz val="8"/>
      <name val="Arial CE"/>
      <family val="0"/>
    </font>
    <font>
      <vertAlign val="superscript"/>
      <sz val="8"/>
      <name val="Arial CE"/>
      <family val="2"/>
    </font>
    <font>
      <b/>
      <sz val="8"/>
      <color indexed="8"/>
      <name val="Arial CE"/>
      <family val="2"/>
    </font>
    <font>
      <sz val="8"/>
      <color indexed="62"/>
      <name val="Arial CE"/>
      <family val="2"/>
    </font>
    <font>
      <u val="single"/>
      <sz val="8"/>
      <color indexed="62"/>
      <name val="Arial CE"/>
      <family val="2"/>
    </font>
    <font>
      <vertAlign val="superscript"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34" borderId="10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/>
    </xf>
    <xf numFmtId="2" fontId="1" fillId="35" borderId="12" xfId="0" applyNumberFormat="1" applyFont="1" applyFill="1" applyBorder="1" applyAlignment="1">
      <alignment/>
    </xf>
    <xf numFmtId="2" fontId="1" fillId="34" borderId="11" xfId="0" applyNumberFormat="1" applyFont="1" applyFill="1" applyBorder="1" applyAlignment="1">
      <alignment/>
    </xf>
    <xf numFmtId="2" fontId="1" fillId="34" borderId="12" xfId="0" applyNumberFormat="1" applyFont="1" applyFill="1" applyBorder="1" applyAlignment="1">
      <alignment wrapText="1"/>
    </xf>
    <xf numFmtId="0" fontId="1" fillId="35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1" fillId="35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2" fontId="1" fillId="35" borderId="15" xfId="0" applyNumberFormat="1" applyFont="1" applyFill="1" applyBorder="1" applyAlignment="1">
      <alignment/>
    </xf>
    <xf numFmtId="2" fontId="1" fillId="35" borderId="16" xfId="0" applyNumberFormat="1" applyFont="1" applyFill="1" applyBorder="1" applyAlignment="1">
      <alignment/>
    </xf>
    <xf numFmtId="2" fontId="1" fillId="34" borderId="15" xfId="0" applyNumberFormat="1" applyFont="1" applyFill="1" applyBorder="1" applyAlignment="1">
      <alignment horizontal="centerContinuous"/>
    </xf>
    <xf numFmtId="2" fontId="1" fillId="34" borderId="16" xfId="0" applyNumberFormat="1" applyFont="1" applyFill="1" applyBorder="1" applyAlignment="1">
      <alignment horizontal="centerContinuous" wrapText="1"/>
    </xf>
    <xf numFmtId="0" fontId="1" fillId="35" borderId="15" xfId="0" applyFont="1" applyFill="1" applyBorder="1" applyAlignment="1">
      <alignment/>
    </xf>
    <xf numFmtId="0" fontId="1" fillId="34" borderId="15" xfId="0" applyFont="1" applyFill="1" applyBorder="1" applyAlignment="1">
      <alignment horizontal="centerContinuous"/>
    </xf>
    <xf numFmtId="0" fontId="1" fillId="34" borderId="16" xfId="0" applyFont="1" applyFill="1" applyBorder="1" applyAlignment="1">
      <alignment horizontal="centerContinuous"/>
    </xf>
    <xf numFmtId="0" fontId="1" fillId="34" borderId="15" xfId="0" applyFont="1" applyFill="1" applyBorder="1" applyAlignment="1">
      <alignment/>
    </xf>
    <xf numFmtId="0" fontId="1" fillId="34" borderId="15" xfId="0" applyFont="1" applyFill="1" applyBorder="1" applyAlignment="1">
      <alignment horizontal="centerContinuous"/>
    </xf>
    <xf numFmtId="0" fontId="1" fillId="35" borderId="17" xfId="0" applyFont="1" applyFill="1" applyBorder="1" applyAlignment="1">
      <alignment horizontal="centerContinuous"/>
    </xf>
    <xf numFmtId="0" fontId="1" fillId="35" borderId="18" xfId="0" applyFont="1" applyFill="1" applyBorder="1" applyAlignment="1">
      <alignment horizontal="centerContinuous"/>
    </xf>
    <xf numFmtId="0" fontId="1" fillId="34" borderId="19" xfId="0" applyFont="1" applyFill="1" applyBorder="1" applyAlignment="1">
      <alignment/>
    </xf>
    <xf numFmtId="0" fontId="1" fillId="34" borderId="20" xfId="0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1" fontId="6" fillId="36" borderId="21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/>
    </xf>
    <xf numFmtId="2" fontId="7" fillId="33" borderId="21" xfId="0" applyNumberFormat="1" applyFont="1" applyFill="1" applyBorder="1" applyAlignment="1">
      <alignment horizontal="center"/>
    </xf>
    <xf numFmtId="164" fontId="7" fillId="33" borderId="21" xfId="0" applyNumberFormat="1" applyFont="1" applyFill="1" applyBorder="1" applyAlignment="1">
      <alignment horizontal="center"/>
    </xf>
    <xf numFmtId="165" fontId="4" fillId="37" borderId="21" xfId="0" applyNumberFormat="1" applyFont="1" applyFill="1" applyBorder="1" applyAlignment="1">
      <alignment horizontal="center"/>
    </xf>
    <xf numFmtId="2" fontId="4" fillId="37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7" fillId="38" borderId="21" xfId="0" applyFont="1" applyFill="1" applyBorder="1" applyAlignment="1">
      <alignment horizontal="center"/>
    </xf>
    <xf numFmtId="2" fontId="7" fillId="38" borderId="21" xfId="0" applyNumberFormat="1" applyFont="1" applyFill="1" applyBorder="1" applyAlignment="1">
      <alignment horizontal="center"/>
    </xf>
    <xf numFmtId="164" fontId="7" fillId="38" borderId="21" xfId="0" applyNumberFormat="1" applyFont="1" applyFill="1" applyBorder="1" applyAlignment="1">
      <alignment horizontal="center"/>
    </xf>
    <xf numFmtId="165" fontId="4" fillId="39" borderId="21" xfId="0" applyNumberFormat="1" applyFont="1" applyFill="1" applyBorder="1" applyAlignment="1">
      <alignment horizontal="center"/>
    </xf>
    <xf numFmtId="2" fontId="4" fillId="39" borderId="21" xfId="0" applyNumberFormat="1" applyFont="1" applyFill="1" applyBorder="1" applyAlignment="1">
      <alignment horizontal="center"/>
    </xf>
    <xf numFmtId="2" fontId="4" fillId="35" borderId="21" xfId="0" applyNumberFormat="1" applyFont="1" applyFill="1" applyBorder="1" applyAlignment="1">
      <alignment horizontal="center"/>
    </xf>
    <xf numFmtId="2" fontId="4" fillId="40" borderId="21" xfId="0" applyNumberFormat="1" applyFont="1" applyFill="1" applyBorder="1" applyAlignment="1">
      <alignment horizontal="center"/>
    </xf>
    <xf numFmtId="2" fontId="4" fillId="33" borderId="21" xfId="0" applyNumberFormat="1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164" fontId="8" fillId="38" borderId="21" xfId="0" applyNumberFormat="1" applyFont="1" applyFill="1" applyBorder="1" applyAlignment="1">
      <alignment horizontal="center"/>
    </xf>
    <xf numFmtId="2" fontId="4" fillId="37" borderId="25" xfId="0" applyNumberFormat="1" applyFont="1" applyFill="1" applyBorder="1" applyAlignment="1">
      <alignment horizontal="center"/>
    </xf>
    <xf numFmtId="2" fontId="4" fillId="35" borderId="26" xfId="0" applyNumberFormat="1" applyFont="1" applyFill="1" applyBorder="1" applyAlignment="1">
      <alignment horizontal="center"/>
    </xf>
    <xf numFmtId="2" fontId="4" fillId="33" borderId="22" xfId="0" applyNumberFormat="1" applyFont="1" applyFill="1" applyBorder="1" applyAlignment="1">
      <alignment horizontal="center"/>
    </xf>
    <xf numFmtId="2" fontId="4" fillId="33" borderId="27" xfId="0" applyNumberFormat="1" applyFont="1" applyFill="1" applyBorder="1" applyAlignment="1">
      <alignment horizontal="center"/>
    </xf>
    <xf numFmtId="2" fontId="4" fillId="35" borderId="28" xfId="0" applyNumberFormat="1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28">
      <selection activeCell="H47" sqref="H47"/>
    </sheetView>
  </sheetViews>
  <sheetFormatPr defaultColWidth="9.00390625" defaultRowHeight="12.75"/>
  <cols>
    <col min="1" max="1" width="4.00390625" style="0" customWidth="1"/>
    <col min="2" max="2" width="5.75390625" style="0" customWidth="1"/>
    <col min="3" max="3" width="6.00390625" style="0" customWidth="1"/>
    <col min="4" max="4" width="6.375" style="0" customWidth="1"/>
    <col min="5" max="5" width="6.875" style="0" customWidth="1"/>
    <col min="6" max="6" width="6.625" style="0" customWidth="1"/>
    <col min="7" max="7" width="10.00390625" style="0" customWidth="1"/>
    <col min="8" max="9" width="5.875" style="0" customWidth="1"/>
    <col min="10" max="10" width="9.875" style="0" customWidth="1"/>
    <col min="11" max="11" width="6.00390625" style="0" customWidth="1"/>
    <col min="12" max="12" width="5.875" style="0" customWidth="1"/>
    <col min="13" max="13" width="8.00390625" style="0" customWidth="1"/>
    <col min="14" max="14" width="7.875" style="0" customWidth="1"/>
  </cols>
  <sheetData>
    <row r="1" spans="1:14" ht="12.75">
      <c r="A1" s="1" t="s">
        <v>28</v>
      </c>
      <c r="B1" s="1"/>
      <c r="C1" s="2"/>
      <c r="D1" s="2"/>
      <c r="E1" s="2" t="s">
        <v>29</v>
      </c>
      <c r="F1" s="2"/>
      <c r="G1" s="3" t="s">
        <v>36</v>
      </c>
      <c r="H1" s="3"/>
      <c r="I1" s="3"/>
      <c r="J1" s="3"/>
      <c r="K1" s="3"/>
      <c r="L1" s="3"/>
      <c r="M1" s="3"/>
      <c r="N1" s="4" t="s">
        <v>0</v>
      </c>
    </row>
    <row r="2" spans="1:14" ht="12.75">
      <c r="A2" s="5" t="s">
        <v>37</v>
      </c>
      <c r="B2" s="5"/>
      <c r="C2" s="6"/>
      <c r="D2" s="6"/>
      <c r="E2" s="6"/>
      <c r="F2" s="6"/>
      <c r="G2" s="5"/>
      <c r="H2" s="5"/>
      <c r="I2" s="7"/>
      <c r="J2" s="8"/>
      <c r="K2" s="5"/>
      <c r="L2" s="5"/>
      <c r="M2" s="5"/>
      <c r="N2" s="6"/>
    </row>
    <row r="3" spans="1:14" ht="13.5" thickBot="1">
      <c r="A3" s="9" t="s">
        <v>0</v>
      </c>
      <c r="B3" s="10"/>
      <c r="C3" s="11" t="s">
        <v>0</v>
      </c>
      <c r="D3" s="11"/>
      <c r="E3" s="11" t="s">
        <v>0</v>
      </c>
      <c r="F3" s="12"/>
      <c r="G3" s="13" t="s">
        <v>0</v>
      </c>
      <c r="H3" s="1" t="s">
        <v>0</v>
      </c>
      <c r="I3" s="14" t="s">
        <v>0</v>
      </c>
      <c r="J3" s="10" t="s">
        <v>0</v>
      </c>
      <c r="K3" s="15" t="s">
        <v>1</v>
      </c>
      <c r="L3" s="16" t="s">
        <v>0</v>
      </c>
      <c r="M3" s="16"/>
      <c r="N3" s="14" t="s">
        <v>1</v>
      </c>
    </row>
    <row r="4" spans="1:14" ht="12.75">
      <c r="A4" s="65" t="s">
        <v>24</v>
      </c>
      <c r="B4" s="17"/>
      <c r="C4" s="18" t="s">
        <v>2</v>
      </c>
      <c r="D4" s="19"/>
      <c r="E4" s="20" t="s">
        <v>25</v>
      </c>
      <c r="F4" s="21"/>
      <c r="G4" s="22" t="s">
        <v>3</v>
      </c>
      <c r="H4" s="23" t="s">
        <v>26</v>
      </c>
      <c r="I4" s="24"/>
      <c r="J4" s="25" t="s">
        <v>4</v>
      </c>
      <c r="K4" s="26" t="s">
        <v>5</v>
      </c>
      <c r="L4" s="23"/>
      <c r="M4" s="27" t="s">
        <v>27</v>
      </c>
      <c r="N4" s="28"/>
    </row>
    <row r="5" spans="1:14" ht="13.5" thickBot="1">
      <c r="A5" s="29"/>
      <c r="B5" s="30"/>
      <c r="C5" s="31"/>
      <c r="D5" s="32"/>
      <c r="E5" s="33" t="s">
        <v>6</v>
      </c>
      <c r="F5" s="34"/>
      <c r="G5" s="35"/>
      <c r="H5" s="36" t="s">
        <v>7</v>
      </c>
      <c r="I5" s="37"/>
      <c r="J5" s="35" t="s">
        <v>8</v>
      </c>
      <c r="K5" s="38" t="s">
        <v>9</v>
      </c>
      <c r="L5" s="39"/>
      <c r="M5" s="40" t="s">
        <v>10</v>
      </c>
      <c r="N5" s="41" t="s">
        <v>11</v>
      </c>
    </row>
    <row r="6" spans="1:14" ht="13.5" thickBot="1">
      <c r="A6" s="42" t="s">
        <v>0</v>
      </c>
      <c r="B6" s="43"/>
      <c r="C6" s="44" t="s">
        <v>12</v>
      </c>
      <c r="D6" s="44" t="s">
        <v>13</v>
      </c>
      <c r="E6" s="44" t="s">
        <v>12</v>
      </c>
      <c r="F6" s="44" t="s">
        <v>13</v>
      </c>
      <c r="G6" s="45" t="s">
        <v>14</v>
      </c>
      <c r="H6" s="44" t="s">
        <v>15</v>
      </c>
      <c r="I6" s="44" t="s">
        <v>16</v>
      </c>
      <c r="J6" s="44" t="s">
        <v>17</v>
      </c>
      <c r="K6" s="44" t="s">
        <v>15</v>
      </c>
      <c r="L6" s="44" t="s">
        <v>16</v>
      </c>
      <c r="M6" s="44" t="s">
        <v>18</v>
      </c>
      <c r="N6" s="44" t="s">
        <v>19</v>
      </c>
    </row>
    <row r="7" spans="1:14" ht="13.5" thickBot="1">
      <c r="A7" s="46" t="s">
        <v>20</v>
      </c>
      <c r="B7" s="47" t="s">
        <v>21</v>
      </c>
      <c r="C7" s="48" t="s">
        <v>22</v>
      </c>
      <c r="D7" s="48" t="s">
        <v>22</v>
      </c>
      <c r="E7" s="48" t="s">
        <v>22</v>
      </c>
      <c r="F7" s="48" t="s">
        <v>22</v>
      </c>
      <c r="G7" s="47" t="s">
        <v>21</v>
      </c>
      <c r="H7" s="48" t="s">
        <v>23</v>
      </c>
      <c r="I7" s="48" t="s">
        <v>23</v>
      </c>
      <c r="J7" s="48" t="s">
        <v>23</v>
      </c>
      <c r="K7" s="48" t="s">
        <v>23</v>
      </c>
      <c r="L7" s="48" t="s">
        <v>23</v>
      </c>
      <c r="M7" s="48" t="s">
        <v>23</v>
      </c>
      <c r="N7" s="48" t="s">
        <v>23</v>
      </c>
    </row>
    <row r="8" spans="1:14" ht="12.75">
      <c r="A8" s="49">
        <v>1</v>
      </c>
      <c r="B8" s="49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  <c r="H8" s="50">
        <v>8</v>
      </c>
      <c r="I8" s="50">
        <v>9</v>
      </c>
      <c r="J8" s="50">
        <v>10</v>
      </c>
      <c r="K8" s="50">
        <v>12</v>
      </c>
      <c r="L8" s="50">
        <v>13</v>
      </c>
      <c r="M8" s="50">
        <v>14</v>
      </c>
      <c r="N8" s="50">
        <v>15</v>
      </c>
    </row>
    <row r="9" spans="1:14" ht="12.75">
      <c r="A9" s="51">
        <v>0</v>
      </c>
      <c r="B9" s="52">
        <v>0</v>
      </c>
      <c r="C9" s="53">
        <v>0</v>
      </c>
      <c r="D9" s="53">
        <v>0</v>
      </c>
      <c r="E9" s="54" t="s">
        <v>0</v>
      </c>
      <c r="F9" s="54" t="s">
        <v>0</v>
      </c>
      <c r="G9" s="55" t="s">
        <v>0</v>
      </c>
      <c r="H9" s="55" t="s">
        <v>0</v>
      </c>
      <c r="I9" s="55" t="s">
        <v>0</v>
      </c>
      <c r="J9" s="55" t="s">
        <v>0</v>
      </c>
      <c r="K9" s="55" t="s">
        <v>0</v>
      </c>
      <c r="L9" s="55" t="s">
        <v>0</v>
      </c>
      <c r="M9" s="56">
        <v>0</v>
      </c>
      <c r="N9" s="56">
        <v>0</v>
      </c>
    </row>
    <row r="10" spans="1:14" ht="12.75">
      <c r="A10" s="57"/>
      <c r="B10" s="58" t="s">
        <v>0</v>
      </c>
      <c r="C10" s="59"/>
      <c r="D10" s="59"/>
      <c r="E10" s="60">
        <f>0.5*(C9+C11)</f>
        <v>0</v>
      </c>
      <c r="F10" s="60">
        <f>0.5*(D9+D11)</f>
        <v>0.33</v>
      </c>
      <c r="G10" s="61">
        <f>(A11*1000+B11-A9*1000-B9)</f>
        <v>40</v>
      </c>
      <c r="H10" s="61">
        <f>E10*G10</f>
        <v>0</v>
      </c>
      <c r="I10" s="61">
        <f>F10*G10</f>
        <v>13.200000000000001</v>
      </c>
      <c r="J10" s="61">
        <f>MIN(H10:I10)</f>
        <v>0</v>
      </c>
      <c r="K10" s="61">
        <f>H10-J10</f>
        <v>0</v>
      </c>
      <c r="L10" s="61">
        <f>I10-J10</f>
        <v>13.200000000000001</v>
      </c>
      <c r="M10" s="62"/>
      <c r="N10" s="62"/>
    </row>
    <row r="11" spans="1:14" ht="12.75">
      <c r="A11" s="51">
        <v>0</v>
      </c>
      <c r="B11" s="52">
        <v>40</v>
      </c>
      <c r="C11" s="53">
        <v>0</v>
      </c>
      <c r="D11" s="53">
        <v>0.66</v>
      </c>
      <c r="E11" s="54"/>
      <c r="F11" s="54"/>
      <c r="G11" s="55"/>
      <c r="H11" s="55"/>
      <c r="I11" s="55"/>
      <c r="J11" s="55"/>
      <c r="K11" s="55"/>
      <c r="L11" s="63"/>
      <c r="M11" s="64">
        <f>IF((N9-M9+L10-K10)&lt;0,ABS(N9-M9+L10-K10),0)</f>
        <v>0</v>
      </c>
      <c r="N11" s="64">
        <f>IF((N9-M9+L10-K10)&gt;0,(N9-M9+L10-K10),0)</f>
        <v>13.200000000000001</v>
      </c>
    </row>
    <row r="12" spans="1:14" ht="12.75">
      <c r="A12" s="57"/>
      <c r="B12" s="58" t="s">
        <v>0</v>
      </c>
      <c r="C12" s="59"/>
      <c r="D12" s="59"/>
      <c r="E12" s="60">
        <f>0.5*(C11+C13)</f>
        <v>0</v>
      </c>
      <c r="F12" s="60">
        <f>0.5*(D11+D13)</f>
        <v>0.6950000000000001</v>
      </c>
      <c r="G12" s="61">
        <f>(A13*1000+B13-A11*1000-B11)</f>
        <v>54</v>
      </c>
      <c r="H12" s="61">
        <f>E12*G12</f>
        <v>0</v>
      </c>
      <c r="I12" s="61">
        <f>F12*G12</f>
        <v>37.53</v>
      </c>
      <c r="J12" s="61">
        <f>MIN(H12:I12)</f>
        <v>0</v>
      </c>
      <c r="K12" s="61">
        <f>H12-J12</f>
        <v>0</v>
      </c>
      <c r="L12" s="61">
        <f>I12-J12</f>
        <v>37.53</v>
      </c>
      <c r="M12" s="62" t="s">
        <v>0</v>
      </c>
      <c r="N12" s="62" t="s">
        <v>0</v>
      </c>
    </row>
    <row r="13" spans="1:14" ht="12.75">
      <c r="A13" s="51">
        <v>0</v>
      </c>
      <c r="B13" s="52">
        <v>94</v>
      </c>
      <c r="C13" s="53">
        <v>0</v>
      </c>
      <c r="D13" s="53">
        <v>0.73</v>
      </c>
      <c r="E13" s="54"/>
      <c r="F13" s="54"/>
      <c r="G13" s="55"/>
      <c r="H13" s="55"/>
      <c r="I13" s="55"/>
      <c r="J13" s="55"/>
      <c r="K13" s="55"/>
      <c r="L13" s="55"/>
      <c r="M13" s="64">
        <f>IF((N11-M11+L12-K12)&lt;0,ABS(N11-M11+L12-K12),0)</f>
        <v>0</v>
      </c>
      <c r="N13" s="64">
        <f>IF((N11-M11+L12-K12)&gt;0,(N11-M11+L12-K12),0)</f>
        <v>50.730000000000004</v>
      </c>
    </row>
    <row r="14" spans="1:14" ht="12.75">
      <c r="A14" s="57"/>
      <c r="B14" s="58" t="s">
        <v>0</v>
      </c>
      <c r="C14" s="59"/>
      <c r="D14" s="59"/>
      <c r="E14" s="60">
        <f>0.5*(C13+C15)</f>
        <v>0</v>
      </c>
      <c r="F14" s="60">
        <f>0.5*(D13+D15)</f>
        <v>0.6799999999999999</v>
      </c>
      <c r="G14" s="61">
        <f>(A15*1000+B15-A13*1000-B13)</f>
        <v>60</v>
      </c>
      <c r="H14" s="61">
        <f>E14*G14</f>
        <v>0</v>
      </c>
      <c r="I14" s="61">
        <f>F14*G14</f>
        <v>40.8</v>
      </c>
      <c r="J14" s="61">
        <f>MIN(H14:I14)</f>
        <v>0</v>
      </c>
      <c r="K14" s="61">
        <f>H14-J14</f>
        <v>0</v>
      </c>
      <c r="L14" s="61">
        <f>I14-J14</f>
        <v>40.8</v>
      </c>
      <c r="M14" s="62"/>
      <c r="N14" s="62" t="s">
        <v>0</v>
      </c>
    </row>
    <row r="15" spans="1:14" ht="12.75">
      <c r="A15" s="51">
        <v>0</v>
      </c>
      <c r="B15" s="52">
        <v>154</v>
      </c>
      <c r="C15" s="53">
        <v>0</v>
      </c>
      <c r="D15" s="53">
        <v>0.63</v>
      </c>
      <c r="E15" s="54"/>
      <c r="F15" s="54"/>
      <c r="G15" s="55"/>
      <c r="H15" s="55"/>
      <c r="I15" s="55"/>
      <c r="J15" s="55"/>
      <c r="K15" s="55"/>
      <c r="L15" s="55"/>
      <c r="M15" s="64">
        <f>IF((N13-M13+L14-K14)&lt;0,ABS(N13-M13+L14-K14),0)</f>
        <v>0</v>
      </c>
      <c r="N15" s="64">
        <f>IF((N13-M13+L14-K14)&gt;0,(N13-M13+L14-K14),0)</f>
        <v>91.53</v>
      </c>
    </row>
    <row r="16" spans="1:14" ht="12.75">
      <c r="A16" s="57"/>
      <c r="B16" s="58"/>
      <c r="C16" s="59"/>
      <c r="D16" s="59"/>
      <c r="E16" s="60">
        <f>0.5*(C15+C17)</f>
        <v>0</v>
      </c>
      <c r="F16" s="60">
        <f>0.5*(D15+D17)</f>
        <v>0.585</v>
      </c>
      <c r="G16" s="61">
        <f>(A17*1000+B17-A15*1000-B15)</f>
        <v>56</v>
      </c>
      <c r="H16" s="61">
        <f>E16*G16</f>
        <v>0</v>
      </c>
      <c r="I16" s="61">
        <f>F16*G16</f>
        <v>32.76</v>
      </c>
      <c r="J16" s="61">
        <f>MIN(H16:I16)</f>
        <v>0</v>
      </c>
      <c r="K16" s="61">
        <f>H16-J16</f>
        <v>0</v>
      </c>
      <c r="L16" s="61">
        <f>I16-J16</f>
        <v>32.76</v>
      </c>
      <c r="M16" s="62" t="s">
        <v>0</v>
      </c>
      <c r="N16" s="62" t="s">
        <v>0</v>
      </c>
    </row>
    <row r="17" spans="1:14" ht="12.75">
      <c r="A17" s="51">
        <v>0</v>
      </c>
      <c r="B17" s="52">
        <v>210</v>
      </c>
      <c r="C17" s="53">
        <v>0</v>
      </c>
      <c r="D17" s="53">
        <v>0.54</v>
      </c>
      <c r="E17" s="54"/>
      <c r="F17" s="54"/>
      <c r="G17" s="55"/>
      <c r="H17" s="55"/>
      <c r="I17" s="55"/>
      <c r="J17" s="55"/>
      <c r="K17" s="55" t="s">
        <v>0</v>
      </c>
      <c r="L17" s="55"/>
      <c r="M17" s="64">
        <f>IF((N15-M15+L16-K16)&lt;0,ABS(N15-M15+L16-K16),0)</f>
        <v>0</v>
      </c>
      <c r="N17" s="64">
        <f>IF((N15-M15+L16-K16)&gt;0,(N15-M15+L16-K16),0)</f>
        <v>124.28999999999999</v>
      </c>
    </row>
    <row r="18" spans="1:14" ht="12.75">
      <c r="A18" s="57"/>
      <c r="B18" s="58"/>
      <c r="C18" s="59"/>
      <c r="D18" s="59"/>
      <c r="E18" s="60">
        <f>0.5*(C17+C19)</f>
        <v>0</v>
      </c>
      <c r="F18" s="60">
        <f>0.5*(D17+D19)</f>
        <v>0.565</v>
      </c>
      <c r="G18" s="61">
        <f>(A19*1000+B19-A17*1000-B17)</f>
        <v>22</v>
      </c>
      <c r="H18" s="61">
        <f>E18*G18</f>
        <v>0</v>
      </c>
      <c r="I18" s="61">
        <f>F18*G18</f>
        <v>12.43</v>
      </c>
      <c r="J18" s="61">
        <f>MIN(H18:I18)</f>
        <v>0</v>
      </c>
      <c r="K18" s="61">
        <f>H18-J18</f>
        <v>0</v>
      </c>
      <c r="L18" s="61">
        <f>I18-J18</f>
        <v>12.43</v>
      </c>
      <c r="M18" s="62" t="s">
        <v>0</v>
      </c>
      <c r="N18" s="62" t="s">
        <v>0</v>
      </c>
    </row>
    <row r="19" spans="1:14" ht="12.75">
      <c r="A19" s="51">
        <v>0</v>
      </c>
      <c r="B19" s="52">
        <v>232</v>
      </c>
      <c r="C19" s="53">
        <v>0</v>
      </c>
      <c r="D19" s="53">
        <v>0.59</v>
      </c>
      <c r="E19" s="54"/>
      <c r="F19" s="54"/>
      <c r="G19" s="55"/>
      <c r="H19" s="55" t="s">
        <v>0</v>
      </c>
      <c r="I19" s="55"/>
      <c r="J19" s="55" t="s">
        <v>0</v>
      </c>
      <c r="K19" s="55"/>
      <c r="L19" s="55"/>
      <c r="M19" s="64">
        <f>IF((N17-M17+L18-K18)&lt;0,ABS(N17-M17+L18-K18),0)</f>
        <v>0</v>
      </c>
      <c r="N19" s="64">
        <f>IF((N17-M17+L18-K18)&gt;0,(N17-M17+L18-K18),0)</f>
        <v>136.72</v>
      </c>
    </row>
    <row r="20" spans="1:14" ht="12.75">
      <c r="A20" s="57"/>
      <c r="B20" s="58"/>
      <c r="C20" s="59"/>
      <c r="D20" s="59"/>
      <c r="E20" s="60">
        <f>0.5*(C19+C21)</f>
        <v>0</v>
      </c>
      <c r="F20" s="60">
        <f>0.5*(D19+D21)</f>
        <v>0.6699999999999999</v>
      </c>
      <c r="G20" s="61">
        <f>(A21*1000+B21-A19*1000-B19)</f>
        <v>36</v>
      </c>
      <c r="H20" s="61">
        <f>E20*G20</f>
        <v>0</v>
      </c>
      <c r="I20" s="61">
        <f>F20*G20</f>
        <v>24.119999999999997</v>
      </c>
      <c r="J20" s="61">
        <f>MIN(H20:I20)</f>
        <v>0</v>
      </c>
      <c r="K20" s="61">
        <f>H20-J20</f>
        <v>0</v>
      </c>
      <c r="L20" s="61">
        <f>I20-J20</f>
        <v>24.119999999999997</v>
      </c>
      <c r="M20" s="62" t="s">
        <v>0</v>
      </c>
      <c r="N20" s="62" t="s">
        <v>0</v>
      </c>
    </row>
    <row r="21" spans="1:14" ht="12.75">
      <c r="A21" s="51">
        <v>0</v>
      </c>
      <c r="B21" s="52">
        <v>268</v>
      </c>
      <c r="C21" s="53">
        <v>0</v>
      </c>
      <c r="D21" s="53">
        <v>0.75</v>
      </c>
      <c r="E21" s="54"/>
      <c r="F21" s="54"/>
      <c r="G21" s="55"/>
      <c r="H21" s="55"/>
      <c r="I21" s="55"/>
      <c r="J21" s="55"/>
      <c r="K21" s="55"/>
      <c r="L21" s="55"/>
      <c r="M21" s="64">
        <f>IF((N19-M19+L20-K20)&lt;0,ABS(N19-M19+L20-K20),0)</f>
        <v>0</v>
      </c>
      <c r="N21" s="64">
        <f>IF((N19-M19+L20-K20)&gt;0,(N19-M19+L20-K20),0)</f>
        <v>160.84</v>
      </c>
    </row>
    <row r="22" spans="1:14" ht="12.75">
      <c r="A22" s="57"/>
      <c r="B22" s="58"/>
      <c r="C22" s="59"/>
      <c r="D22" s="59"/>
      <c r="E22" s="60">
        <f>0.5*(C21+C23)</f>
        <v>0</v>
      </c>
      <c r="F22" s="60">
        <f>0.5*(D21+D23)</f>
        <v>0.5700000000000001</v>
      </c>
      <c r="G22" s="61">
        <f>(A23*1000+B23-A21*1000-B21)</f>
        <v>54</v>
      </c>
      <c r="H22" s="61">
        <f>E22*G22</f>
        <v>0</v>
      </c>
      <c r="I22" s="61">
        <f>F22*G22</f>
        <v>30.780000000000005</v>
      </c>
      <c r="J22" s="61">
        <f>MIN(H22:I22)</f>
        <v>0</v>
      </c>
      <c r="K22" s="61">
        <f>H22-J22</f>
        <v>0</v>
      </c>
      <c r="L22" s="61">
        <f>I22-J22</f>
        <v>30.780000000000005</v>
      </c>
      <c r="M22" s="62" t="s">
        <v>0</v>
      </c>
      <c r="N22" s="62" t="s">
        <v>0</v>
      </c>
    </row>
    <row r="23" spans="1:14" ht="12.75">
      <c r="A23" s="51">
        <v>0</v>
      </c>
      <c r="B23" s="52">
        <v>322</v>
      </c>
      <c r="C23" s="53">
        <v>0</v>
      </c>
      <c r="D23" s="53">
        <v>0.39</v>
      </c>
      <c r="E23" s="54"/>
      <c r="F23" s="54"/>
      <c r="G23" s="55"/>
      <c r="H23" s="55"/>
      <c r="I23" s="55"/>
      <c r="J23" s="55"/>
      <c r="K23" s="55"/>
      <c r="L23" s="55"/>
      <c r="M23" s="64">
        <f>IF((N21-M21+L22-K22)&lt;0,ABS(N21-M21+L22-K22),0)</f>
        <v>0</v>
      </c>
      <c r="N23" s="64">
        <f>IF((N21-M21+L22-K22)&gt;0,(N21-M21+L22-K22),0)</f>
        <v>191.62</v>
      </c>
    </row>
    <row r="24" spans="1:14" ht="12.75">
      <c r="A24" s="57"/>
      <c r="B24" s="58"/>
      <c r="C24" s="59"/>
      <c r="D24" s="59"/>
      <c r="E24" s="60">
        <f>0.5*(C23+C25)</f>
        <v>0</v>
      </c>
      <c r="F24" s="60">
        <f>0.5*(D23+D25)</f>
        <v>0.7649999999999999</v>
      </c>
      <c r="G24" s="61">
        <f>(A25*1000+B25-A23*1000-B23)</f>
        <v>48</v>
      </c>
      <c r="H24" s="61">
        <f>E24*G24</f>
        <v>0</v>
      </c>
      <c r="I24" s="61">
        <f>F24*G24</f>
        <v>36.72</v>
      </c>
      <c r="J24" s="61">
        <f>MIN(H24:I24)</f>
        <v>0</v>
      </c>
      <c r="K24" s="61">
        <f>H24-J24</f>
        <v>0</v>
      </c>
      <c r="L24" s="61">
        <f>I24-J24</f>
        <v>36.72</v>
      </c>
      <c r="M24" s="62" t="s">
        <v>0</v>
      </c>
      <c r="N24" s="62" t="s">
        <v>0</v>
      </c>
    </row>
    <row r="25" spans="1:14" ht="12.75">
      <c r="A25" s="51">
        <v>0</v>
      </c>
      <c r="B25" s="52">
        <v>370</v>
      </c>
      <c r="C25" s="53">
        <v>0</v>
      </c>
      <c r="D25" s="53">
        <v>1.14</v>
      </c>
      <c r="E25" s="54"/>
      <c r="F25" s="54"/>
      <c r="G25" s="55"/>
      <c r="H25" s="55"/>
      <c r="I25" s="55"/>
      <c r="J25" s="55"/>
      <c r="K25" s="55"/>
      <c r="L25" s="55"/>
      <c r="M25" s="64">
        <f>IF((N23-M23+L24-K24)&lt;0,ABS(N23-M23+L24-K24),0)</f>
        <v>0</v>
      </c>
      <c r="N25" s="64">
        <f>IF((N23-M23+L24-K24)&gt;0,(N23-M23+L24-K24),0)</f>
        <v>228.34</v>
      </c>
    </row>
    <row r="26" spans="1:14" ht="12.75">
      <c r="A26" s="57"/>
      <c r="B26" s="58"/>
      <c r="C26" s="59"/>
      <c r="D26" s="59"/>
      <c r="E26" s="60">
        <f>0.5*(C25+C27)</f>
        <v>0</v>
      </c>
      <c r="F26" s="60">
        <f>0.5*(D25+D27)</f>
        <v>1.0899999999999999</v>
      </c>
      <c r="G26" s="61">
        <f>(A27*1000+B27-A25*1000-B25)</f>
        <v>80</v>
      </c>
      <c r="H26" s="61">
        <f>E26*G26</f>
        <v>0</v>
      </c>
      <c r="I26" s="61">
        <f>F26*G26</f>
        <v>87.19999999999999</v>
      </c>
      <c r="J26" s="61">
        <f>MIN(H26:I26)</f>
        <v>0</v>
      </c>
      <c r="K26" s="61">
        <f>H26-J26</f>
        <v>0</v>
      </c>
      <c r="L26" s="61">
        <f>I26-J26</f>
        <v>87.19999999999999</v>
      </c>
      <c r="M26" s="62"/>
      <c r="N26" s="62" t="s">
        <v>0</v>
      </c>
    </row>
    <row r="27" spans="1:14" ht="12.75">
      <c r="A27" s="51">
        <v>0</v>
      </c>
      <c r="B27" s="52">
        <v>450</v>
      </c>
      <c r="C27" s="53">
        <v>0</v>
      </c>
      <c r="D27" s="53">
        <v>1.04</v>
      </c>
      <c r="E27" s="54"/>
      <c r="F27" s="54"/>
      <c r="G27" s="55"/>
      <c r="H27" s="55"/>
      <c r="I27" s="55"/>
      <c r="J27" s="55"/>
      <c r="K27" s="55"/>
      <c r="L27" s="55"/>
      <c r="M27" s="64">
        <f>IF((N25-M25+L26-K26)&lt;0,ABS(N25-M25+L26-K26),0)</f>
        <v>0</v>
      </c>
      <c r="N27" s="64">
        <f>IF((N25-M25+L26-K26)&gt;0,(N25-M25+L26-K26),0)</f>
        <v>315.53999999999996</v>
      </c>
    </row>
    <row r="28" spans="1:14" ht="12.75">
      <c r="A28" s="57"/>
      <c r="B28" s="58"/>
      <c r="C28" s="59"/>
      <c r="D28" s="59"/>
      <c r="E28" s="60">
        <f>0.5*(C27+C29)</f>
        <v>0</v>
      </c>
      <c r="F28" s="60">
        <f>0.5*(D27+D29)</f>
        <v>0.875</v>
      </c>
      <c r="G28" s="61">
        <f>(A29*1000+B29-A27*1000-B27)</f>
        <v>13</v>
      </c>
      <c r="H28" s="61">
        <f>E28*G28</f>
        <v>0</v>
      </c>
      <c r="I28" s="61">
        <f>F28*G28</f>
        <v>11.375</v>
      </c>
      <c r="J28" s="61">
        <f>MIN(H28:I28)</f>
        <v>0</v>
      </c>
      <c r="K28" s="61">
        <f>H28-J28</f>
        <v>0</v>
      </c>
      <c r="L28" s="61">
        <f>I28-J28</f>
        <v>11.375</v>
      </c>
      <c r="M28" s="62" t="s">
        <v>0</v>
      </c>
      <c r="N28" s="62" t="s">
        <v>0</v>
      </c>
    </row>
    <row r="29" spans="1:14" ht="12.75">
      <c r="A29" s="51">
        <v>0</v>
      </c>
      <c r="B29" s="52">
        <v>463</v>
      </c>
      <c r="C29" s="53">
        <v>0</v>
      </c>
      <c r="D29" s="53">
        <v>0.71</v>
      </c>
      <c r="E29" s="54"/>
      <c r="F29" s="54"/>
      <c r="G29" s="55"/>
      <c r="H29" s="55"/>
      <c r="I29" s="55"/>
      <c r="J29" s="55"/>
      <c r="K29" s="55"/>
      <c r="L29" s="55"/>
      <c r="M29" s="64">
        <f>IF((N27-M27+L28-K28)&lt;0,ABS(N27-M27+L28-K28),0)</f>
        <v>0</v>
      </c>
      <c r="N29" s="64">
        <f>IF((N27-M27+L28-K28)&gt;0,(N27-M27+L28-K28),0)</f>
        <v>326.91499999999996</v>
      </c>
    </row>
    <row r="30" spans="1:14" ht="12.75">
      <c r="A30" s="57"/>
      <c r="B30" s="58"/>
      <c r="C30" s="59"/>
      <c r="D30" s="59"/>
      <c r="E30" s="60">
        <f>0.5*(C29+C31)</f>
        <v>0</v>
      </c>
      <c r="F30" s="60">
        <f>0.5*(D29+D31)</f>
        <v>0.63</v>
      </c>
      <c r="G30" s="61">
        <f>(A31*1000+B31-A29*1000-B29)</f>
        <v>12</v>
      </c>
      <c r="H30" s="61">
        <f>E30*G30</f>
        <v>0</v>
      </c>
      <c r="I30" s="61">
        <f>F30*G30</f>
        <v>7.5600000000000005</v>
      </c>
      <c r="J30" s="61">
        <f>MIN(H30:I30)</f>
        <v>0</v>
      </c>
      <c r="K30" s="61">
        <f>H30-J30</f>
        <v>0</v>
      </c>
      <c r="L30" s="61">
        <f>I30-J30</f>
        <v>7.5600000000000005</v>
      </c>
      <c r="M30" s="62" t="s">
        <v>0</v>
      </c>
      <c r="N30" s="62" t="s">
        <v>0</v>
      </c>
    </row>
    <row r="31" spans="1:14" ht="12.75">
      <c r="A31" s="51">
        <v>0</v>
      </c>
      <c r="B31" s="52">
        <v>475</v>
      </c>
      <c r="C31" s="53">
        <v>0</v>
      </c>
      <c r="D31" s="53">
        <v>0.55</v>
      </c>
      <c r="E31" s="54"/>
      <c r="F31" s="54"/>
      <c r="G31" s="55"/>
      <c r="H31" s="55"/>
      <c r="I31" s="55"/>
      <c r="J31" s="55"/>
      <c r="K31" s="55"/>
      <c r="L31" s="55"/>
      <c r="M31" s="64">
        <f>IF((N29-M29+L30-K30)&lt;0,ABS(N29-M29+L30-K30),0)</f>
        <v>0</v>
      </c>
      <c r="N31" s="64">
        <f>IF((N29-M29+L30-K30)&gt;0,(N29-M29+L30-K30),0)</f>
        <v>334.47499999999997</v>
      </c>
    </row>
    <row r="32" spans="1:14" ht="12.75">
      <c r="A32" s="57"/>
      <c r="B32" s="58"/>
      <c r="C32" s="59"/>
      <c r="D32" s="59"/>
      <c r="E32" s="60">
        <f>0.5*(C31+C33)</f>
        <v>0</v>
      </c>
      <c r="F32" s="60">
        <f>0.5*(D31+D33)</f>
        <v>0.545</v>
      </c>
      <c r="G32" s="61">
        <f>(A33*1000+B33-A31*1000-B31)</f>
        <v>57</v>
      </c>
      <c r="H32" s="61">
        <f>E32*G32</f>
        <v>0</v>
      </c>
      <c r="I32" s="61">
        <f>F32*G32</f>
        <v>31.065</v>
      </c>
      <c r="J32" s="61">
        <f>MIN(H32:I32)</f>
        <v>0</v>
      </c>
      <c r="K32" s="61">
        <f>H32-J32</f>
        <v>0</v>
      </c>
      <c r="L32" s="61">
        <f>I32-J32</f>
        <v>31.065</v>
      </c>
      <c r="M32" s="68" t="s">
        <v>0</v>
      </c>
      <c r="N32" s="68" t="s">
        <v>0</v>
      </c>
    </row>
    <row r="33" spans="1:14" ht="12.75">
      <c r="A33" s="51">
        <v>0</v>
      </c>
      <c r="B33" s="52">
        <v>532</v>
      </c>
      <c r="C33" s="53">
        <v>0</v>
      </c>
      <c r="D33" s="53">
        <v>0.54</v>
      </c>
      <c r="E33" s="54"/>
      <c r="F33" s="54"/>
      <c r="G33" s="55"/>
      <c r="H33" s="55"/>
      <c r="I33" s="55"/>
      <c r="J33" s="55"/>
      <c r="K33" s="55"/>
      <c r="L33" s="67"/>
      <c r="M33" s="64">
        <f>IF((N31-M31+L32-K32)&lt;0,ABS(N31-M31+L32-K32),0)</f>
        <v>0</v>
      </c>
      <c r="N33" s="64">
        <f>IF((N31-M31+L32-K32)&gt;0,(N31-M31+L32-K32),0)</f>
        <v>365.53999999999996</v>
      </c>
    </row>
    <row r="34" spans="1:16" ht="13.5" thickBot="1">
      <c r="A34" s="57"/>
      <c r="B34" s="58"/>
      <c r="C34" s="59"/>
      <c r="D34" s="59"/>
      <c r="E34" s="60">
        <f>0.5*(C33+C35)</f>
        <v>0</v>
      </c>
      <c r="F34" s="60">
        <f>0.5*(D33+D35)</f>
        <v>0.56</v>
      </c>
      <c r="G34" s="61">
        <f>(A35*1000+B35-A33*1000-B33)</f>
        <v>68</v>
      </c>
      <c r="H34" s="61">
        <f>E34*G34</f>
        <v>0</v>
      </c>
      <c r="I34" s="61">
        <f>F34*G34</f>
        <v>38.080000000000005</v>
      </c>
      <c r="J34" s="61">
        <f>MIN(H34:I34)</f>
        <v>0</v>
      </c>
      <c r="K34" s="61">
        <f>H34-J34</f>
        <v>0</v>
      </c>
      <c r="L34" s="61">
        <f>I34-J34</f>
        <v>38.080000000000005</v>
      </c>
      <c r="M34" s="71" t="s">
        <v>0</v>
      </c>
      <c r="N34" s="71" t="s">
        <v>0</v>
      </c>
      <c r="O34" s="72"/>
      <c r="P34" s="73" t="s">
        <v>0</v>
      </c>
    </row>
    <row r="35" spans="1:14" ht="13.5" thickBot="1">
      <c r="A35" s="51">
        <v>0</v>
      </c>
      <c r="B35" s="52">
        <v>600</v>
      </c>
      <c r="C35" s="53">
        <v>0</v>
      </c>
      <c r="D35" s="53">
        <v>0.58</v>
      </c>
      <c r="E35" s="54"/>
      <c r="F35" s="54"/>
      <c r="G35" s="55"/>
      <c r="H35" s="55"/>
      <c r="I35" s="55"/>
      <c r="J35" s="55"/>
      <c r="K35" s="55"/>
      <c r="L35" s="67"/>
      <c r="M35" s="69">
        <f>IF((N33-M33+L34-K34)&lt;0,ABS(N33-M33+L34-K34),0)</f>
        <v>0</v>
      </c>
      <c r="N35" s="70">
        <f>IF((N33-M33+L34-K34)&gt;0,(N33-M33+L34-K34),0)</f>
        <v>403.61999999999995</v>
      </c>
    </row>
    <row r="36" spans="1:14" ht="12.75">
      <c r="A36" s="57"/>
      <c r="B36" s="58"/>
      <c r="C36" s="59"/>
      <c r="D36" s="66"/>
      <c r="E36" s="60">
        <f>0.5*(C35+C37)</f>
        <v>0</v>
      </c>
      <c r="F36" s="60">
        <f>0.5*(D35+D37)</f>
        <v>0.42</v>
      </c>
      <c r="G36" s="61">
        <f>(A37*1000+B37-A35*1000-B35)</f>
        <v>76</v>
      </c>
      <c r="H36" s="61">
        <f>E36*G36</f>
        <v>0</v>
      </c>
      <c r="I36" s="61">
        <f>F36*G36</f>
        <v>31.919999999999998</v>
      </c>
      <c r="J36" s="61">
        <f>MIN(H36:I36)</f>
        <v>0</v>
      </c>
      <c r="K36" s="61">
        <f>H36-J36</f>
        <v>0</v>
      </c>
      <c r="L36" s="61">
        <f>I36-J36</f>
        <v>31.919999999999998</v>
      </c>
      <c r="M36" s="71" t="s">
        <v>0</v>
      </c>
      <c r="N36" s="71" t="s">
        <v>0</v>
      </c>
    </row>
    <row r="37" spans="1:14" ht="12.75">
      <c r="A37" s="51">
        <v>0</v>
      </c>
      <c r="B37" s="52">
        <v>676</v>
      </c>
      <c r="C37" s="53">
        <v>0</v>
      </c>
      <c r="D37" s="53">
        <v>0.26</v>
      </c>
      <c r="E37" s="54"/>
      <c r="F37" s="54"/>
      <c r="G37" s="55"/>
      <c r="H37" s="55"/>
      <c r="I37" s="55"/>
      <c r="J37" s="55"/>
      <c r="K37" s="55"/>
      <c r="L37" s="55"/>
      <c r="M37" s="64">
        <f>IF((N35-M35+L36-K36)&lt;0,ABS(N35-M35+L36-K36),0)</f>
        <v>0</v>
      </c>
      <c r="N37" s="64">
        <f>IF((N35-M35+L36-K36)&gt;0,(N35-M35+L36-K36),0)</f>
        <v>435.53999999999996</v>
      </c>
    </row>
    <row r="38" spans="1:14" ht="12.75">
      <c r="A38" s="57"/>
      <c r="B38" s="58"/>
      <c r="C38" s="59"/>
      <c r="D38" s="59"/>
      <c r="E38" s="60">
        <f>0.5*(C37+C39)</f>
        <v>0</v>
      </c>
      <c r="F38" s="60">
        <f>0.5*(D37+D39)</f>
        <v>0.23</v>
      </c>
      <c r="G38" s="61">
        <f>(A39*1000+B39-A37*1000-B37)</f>
        <v>24</v>
      </c>
      <c r="H38" s="61">
        <f>E38*G38</f>
        <v>0</v>
      </c>
      <c r="I38" s="61">
        <f>F38*G38</f>
        <v>5.5200000000000005</v>
      </c>
      <c r="J38" s="61">
        <f>MIN(H38:I38)</f>
        <v>0</v>
      </c>
      <c r="K38" s="61">
        <f>H38-J38</f>
        <v>0</v>
      </c>
      <c r="L38" s="61">
        <f>I38-J38</f>
        <v>5.5200000000000005</v>
      </c>
      <c r="M38" s="68" t="s">
        <v>0</v>
      </c>
      <c r="N38" s="68" t="s">
        <v>0</v>
      </c>
    </row>
    <row r="39" spans="1:14" ht="12.75">
      <c r="A39" s="51">
        <v>0</v>
      </c>
      <c r="B39" s="52">
        <v>700</v>
      </c>
      <c r="C39" s="53">
        <v>0</v>
      </c>
      <c r="D39" s="53">
        <v>0.2</v>
      </c>
      <c r="E39" s="54"/>
      <c r="F39" s="54"/>
      <c r="G39" s="55"/>
      <c r="H39" s="55"/>
      <c r="I39" s="55"/>
      <c r="J39" s="55"/>
      <c r="K39" s="55"/>
      <c r="L39" s="67"/>
      <c r="M39" s="64">
        <f>IF((N37-M37+L38-K38)&lt;0,ABS(N37-M37+L38-K38),0)</f>
        <v>0</v>
      </c>
      <c r="N39" s="64">
        <f>IF((N37-M37+L38-K38)&gt;0,(N37-M37+L38-K38),0)</f>
        <v>441.05999999999995</v>
      </c>
    </row>
    <row r="40" spans="1:14" ht="13.5" thickBot="1">
      <c r="A40" s="57"/>
      <c r="B40" s="58"/>
      <c r="C40" s="59"/>
      <c r="D40" s="59"/>
      <c r="E40" s="60">
        <f>0.5*(C39+C41)</f>
        <v>0</v>
      </c>
      <c r="F40" s="60">
        <f>0.5*(D39+D41)</f>
        <v>0.1</v>
      </c>
      <c r="G40" s="61">
        <f>(A41*1000+B41-A39*1000-B39)</f>
        <v>7</v>
      </c>
      <c r="H40" s="61">
        <f>E40*G40</f>
        <v>0</v>
      </c>
      <c r="I40" s="61">
        <f>F40*G40</f>
        <v>0.7000000000000001</v>
      </c>
      <c r="J40" s="61">
        <f>MIN(H40:I40)</f>
        <v>0</v>
      </c>
      <c r="K40" s="61">
        <f>H40-J40</f>
        <v>0</v>
      </c>
      <c r="L40" s="61">
        <f>I40-J40</f>
        <v>0.7000000000000001</v>
      </c>
      <c r="M40" s="71" t="s">
        <v>0</v>
      </c>
      <c r="N40" s="71" t="s">
        <v>0</v>
      </c>
    </row>
    <row r="41" spans="1:14" ht="13.5" thickBot="1">
      <c r="A41" s="51">
        <v>0</v>
      </c>
      <c r="B41" s="52">
        <v>707</v>
      </c>
      <c r="C41" s="53">
        <v>0</v>
      </c>
      <c r="D41" s="53">
        <v>0</v>
      </c>
      <c r="E41" s="54"/>
      <c r="F41" s="54"/>
      <c r="G41" s="55"/>
      <c r="H41" s="55"/>
      <c r="I41" s="55"/>
      <c r="J41" s="55"/>
      <c r="K41" s="55"/>
      <c r="L41" s="67"/>
      <c r="M41" s="69">
        <f>IF((N39-M39+L40-K40)&lt;0,ABS(N39-M39+L40-K40),0)</f>
        <v>0</v>
      </c>
      <c r="N41" s="70">
        <f>IF((N39-M39+L40-K40)&gt;0,(N39-M39+L40-K40),0)</f>
        <v>441.75999999999993</v>
      </c>
    </row>
    <row r="42" spans="1:4" ht="12.75">
      <c r="A42" s="57"/>
      <c r="B42" s="58"/>
      <c r="C42" s="59"/>
      <c r="D42" s="66"/>
    </row>
  </sheetData>
  <sheetProtection/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2">
      <selection activeCell="O2" sqref="O2"/>
    </sheetView>
  </sheetViews>
  <sheetFormatPr defaultColWidth="9.00390625" defaultRowHeight="12.75"/>
  <cols>
    <col min="1" max="1" width="4.00390625" style="0" customWidth="1"/>
    <col min="2" max="2" width="5.75390625" style="0" customWidth="1"/>
    <col min="3" max="3" width="6.00390625" style="0" customWidth="1"/>
    <col min="4" max="4" width="6.375" style="0" customWidth="1"/>
    <col min="5" max="5" width="6.875" style="0" customWidth="1"/>
    <col min="6" max="6" width="6.625" style="0" customWidth="1"/>
    <col min="7" max="7" width="10.00390625" style="0" customWidth="1"/>
    <col min="8" max="9" width="5.875" style="0" customWidth="1"/>
    <col min="10" max="10" width="9.875" style="0" customWidth="1"/>
    <col min="11" max="11" width="6.00390625" style="0" customWidth="1"/>
    <col min="12" max="12" width="5.875" style="0" customWidth="1"/>
    <col min="13" max="13" width="8.00390625" style="0" customWidth="1"/>
    <col min="14" max="14" width="7.875" style="0" customWidth="1"/>
  </cols>
  <sheetData>
    <row r="1" spans="1:14" ht="12.75">
      <c r="A1" s="1" t="s">
        <v>28</v>
      </c>
      <c r="B1" s="1"/>
      <c r="C1" s="2"/>
      <c r="D1" s="2"/>
      <c r="E1" s="2" t="s">
        <v>29</v>
      </c>
      <c r="F1" s="2"/>
      <c r="G1" s="3" t="s">
        <v>30</v>
      </c>
      <c r="H1" s="3"/>
      <c r="I1" s="3"/>
      <c r="J1" s="3"/>
      <c r="K1" s="3"/>
      <c r="L1" s="3"/>
      <c r="M1" s="3"/>
      <c r="N1" s="4" t="s">
        <v>0</v>
      </c>
    </row>
    <row r="2" spans="1:14" ht="12.75">
      <c r="A2" s="5" t="s">
        <v>31</v>
      </c>
      <c r="B2" s="5"/>
      <c r="C2" s="6"/>
      <c r="D2" s="6"/>
      <c r="E2" s="6"/>
      <c r="F2" s="6"/>
      <c r="G2" s="5"/>
      <c r="H2" s="5"/>
      <c r="I2" s="7"/>
      <c r="J2" s="8"/>
      <c r="K2" s="5"/>
      <c r="L2" s="5"/>
      <c r="M2" s="5"/>
      <c r="N2" s="6"/>
    </row>
    <row r="3" spans="1:14" ht="13.5" thickBot="1">
      <c r="A3" s="9" t="s">
        <v>0</v>
      </c>
      <c r="B3" s="10"/>
      <c r="C3" s="11" t="s">
        <v>0</v>
      </c>
      <c r="D3" s="11"/>
      <c r="E3" s="11" t="s">
        <v>0</v>
      </c>
      <c r="F3" s="12"/>
      <c r="G3" s="13" t="s">
        <v>0</v>
      </c>
      <c r="H3" s="1" t="s">
        <v>0</v>
      </c>
      <c r="I3" s="14" t="s">
        <v>0</v>
      </c>
      <c r="J3" s="10" t="s">
        <v>0</v>
      </c>
      <c r="K3" s="15" t="s">
        <v>1</v>
      </c>
      <c r="L3" s="16" t="s">
        <v>0</v>
      </c>
      <c r="M3" s="16"/>
      <c r="N3" s="14" t="s">
        <v>1</v>
      </c>
    </row>
    <row r="4" spans="1:14" ht="12.75">
      <c r="A4" s="65" t="s">
        <v>24</v>
      </c>
      <c r="B4" s="17"/>
      <c r="C4" s="18" t="s">
        <v>2</v>
      </c>
      <c r="D4" s="19"/>
      <c r="E4" s="20" t="s">
        <v>25</v>
      </c>
      <c r="F4" s="21"/>
      <c r="G4" s="22" t="s">
        <v>3</v>
      </c>
      <c r="H4" s="23" t="s">
        <v>26</v>
      </c>
      <c r="I4" s="24"/>
      <c r="J4" s="25" t="s">
        <v>4</v>
      </c>
      <c r="K4" s="26" t="s">
        <v>5</v>
      </c>
      <c r="L4" s="23"/>
      <c r="M4" s="27" t="s">
        <v>27</v>
      </c>
      <c r="N4" s="28"/>
    </row>
    <row r="5" spans="1:14" ht="13.5" thickBot="1">
      <c r="A5" s="29"/>
      <c r="B5" s="30"/>
      <c r="C5" s="31"/>
      <c r="D5" s="32"/>
      <c r="E5" s="33" t="s">
        <v>6</v>
      </c>
      <c r="F5" s="34"/>
      <c r="G5" s="35"/>
      <c r="H5" s="36" t="s">
        <v>7</v>
      </c>
      <c r="I5" s="37"/>
      <c r="J5" s="35" t="s">
        <v>8</v>
      </c>
      <c r="K5" s="38" t="s">
        <v>9</v>
      </c>
      <c r="L5" s="39"/>
      <c r="M5" s="40" t="s">
        <v>10</v>
      </c>
      <c r="N5" s="41" t="s">
        <v>11</v>
      </c>
    </row>
    <row r="6" spans="1:14" ht="13.5" thickBot="1">
      <c r="A6" s="42" t="s">
        <v>0</v>
      </c>
      <c r="B6" s="43"/>
      <c r="C6" s="44" t="s">
        <v>12</v>
      </c>
      <c r="D6" s="44" t="s">
        <v>13</v>
      </c>
      <c r="E6" s="44" t="s">
        <v>12</v>
      </c>
      <c r="F6" s="44" t="s">
        <v>13</v>
      </c>
      <c r="G6" s="45" t="s">
        <v>14</v>
      </c>
      <c r="H6" s="44" t="s">
        <v>15</v>
      </c>
      <c r="I6" s="44" t="s">
        <v>16</v>
      </c>
      <c r="J6" s="44" t="s">
        <v>17</v>
      </c>
      <c r="K6" s="44" t="s">
        <v>15</v>
      </c>
      <c r="L6" s="44" t="s">
        <v>16</v>
      </c>
      <c r="M6" s="44" t="s">
        <v>18</v>
      </c>
      <c r="N6" s="44" t="s">
        <v>19</v>
      </c>
    </row>
    <row r="7" spans="1:14" ht="13.5" thickBot="1">
      <c r="A7" s="46" t="s">
        <v>20</v>
      </c>
      <c r="B7" s="47" t="s">
        <v>21</v>
      </c>
      <c r="C7" s="48" t="s">
        <v>22</v>
      </c>
      <c r="D7" s="48" t="s">
        <v>22</v>
      </c>
      <c r="E7" s="48" t="s">
        <v>22</v>
      </c>
      <c r="F7" s="48" t="s">
        <v>22</v>
      </c>
      <c r="G7" s="47" t="s">
        <v>21</v>
      </c>
      <c r="H7" s="48" t="s">
        <v>23</v>
      </c>
      <c r="I7" s="48" t="s">
        <v>23</v>
      </c>
      <c r="J7" s="48" t="s">
        <v>23</v>
      </c>
      <c r="K7" s="48" t="s">
        <v>23</v>
      </c>
      <c r="L7" s="48" t="s">
        <v>23</v>
      </c>
      <c r="M7" s="48" t="s">
        <v>23</v>
      </c>
      <c r="N7" s="48" t="s">
        <v>23</v>
      </c>
    </row>
    <row r="8" spans="1:14" ht="12.75">
      <c r="A8" s="49">
        <v>1</v>
      </c>
      <c r="B8" s="49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  <c r="H8" s="50">
        <v>8</v>
      </c>
      <c r="I8" s="50">
        <v>9</v>
      </c>
      <c r="J8" s="50">
        <v>10</v>
      </c>
      <c r="K8" s="50">
        <v>12</v>
      </c>
      <c r="L8" s="50">
        <v>13</v>
      </c>
      <c r="M8" s="50">
        <v>14</v>
      </c>
      <c r="N8" s="50">
        <v>15</v>
      </c>
    </row>
    <row r="9" spans="1:14" ht="12.75">
      <c r="A9" s="51">
        <v>223</v>
      </c>
      <c r="B9" s="52">
        <v>810</v>
      </c>
      <c r="C9" s="53">
        <v>0</v>
      </c>
      <c r="D9" s="53">
        <v>0.288</v>
      </c>
      <c r="E9" s="54" t="s">
        <v>0</v>
      </c>
      <c r="F9" s="54" t="s">
        <v>0</v>
      </c>
      <c r="G9" s="55" t="s">
        <v>0</v>
      </c>
      <c r="H9" s="55" t="s">
        <v>0</v>
      </c>
      <c r="I9" s="55" t="s">
        <v>0</v>
      </c>
      <c r="J9" s="55" t="s">
        <v>0</v>
      </c>
      <c r="K9" s="55" t="s">
        <v>0</v>
      </c>
      <c r="L9" s="55" t="s">
        <v>0</v>
      </c>
      <c r="M9" s="56">
        <v>0</v>
      </c>
      <c r="N9" s="56">
        <v>0</v>
      </c>
    </row>
    <row r="10" spans="1:14" ht="12.75">
      <c r="A10" s="57"/>
      <c r="B10" s="58" t="s">
        <v>0</v>
      </c>
      <c r="C10" s="59"/>
      <c r="D10" s="59"/>
      <c r="E10" s="60">
        <f>0.5*(C9+C11)</f>
        <v>0</v>
      </c>
      <c r="F10" s="60">
        <f>0.5*(D9+D11)</f>
        <v>0.276</v>
      </c>
      <c r="G10" s="61">
        <f>(A11*1000+B11-A9*1000-B9)</f>
        <v>15</v>
      </c>
      <c r="H10" s="61">
        <f>E10*G10</f>
        <v>0</v>
      </c>
      <c r="I10" s="61">
        <f>F10*G10</f>
        <v>4.140000000000001</v>
      </c>
      <c r="J10" s="61">
        <f>MIN(H10:I10)</f>
        <v>0</v>
      </c>
      <c r="K10" s="61">
        <f>H10-J10</f>
        <v>0</v>
      </c>
      <c r="L10" s="61">
        <f>I10-J10</f>
        <v>4.140000000000001</v>
      </c>
      <c r="M10" s="62"/>
      <c r="N10" s="62"/>
    </row>
    <row r="11" spans="1:14" ht="12.75">
      <c r="A11" s="51">
        <v>223</v>
      </c>
      <c r="B11" s="52">
        <v>825</v>
      </c>
      <c r="C11" s="53">
        <v>0</v>
      </c>
      <c r="D11" s="53">
        <v>0.264</v>
      </c>
      <c r="E11" s="54"/>
      <c r="F11" s="54"/>
      <c r="G11" s="55"/>
      <c r="H11" s="55"/>
      <c r="I11" s="55"/>
      <c r="J11" s="55"/>
      <c r="K11" s="55"/>
      <c r="L11" s="63"/>
      <c r="M11" s="64">
        <f>IF((N9-M9+L10-K10)&lt;0,ABS(N9-M9+L10-K10),0)</f>
        <v>0</v>
      </c>
      <c r="N11" s="64">
        <f>IF((N9-M9+L10-K10)&gt;0,(N9-M9+L10-K10),0)</f>
        <v>4.140000000000001</v>
      </c>
    </row>
    <row r="12" spans="1:14" ht="12.75">
      <c r="A12" s="57"/>
      <c r="B12" s="58" t="s">
        <v>0</v>
      </c>
      <c r="C12" s="59"/>
      <c r="D12" s="59"/>
      <c r="E12" s="60">
        <f>0.5*(C11+C13)</f>
        <v>0</v>
      </c>
      <c r="F12" s="60">
        <f>0.5*(D11+D13)</f>
        <v>0.2485</v>
      </c>
      <c r="G12" s="61">
        <f>(A13*1000+B13-A11*1000-B11)</f>
        <v>25</v>
      </c>
      <c r="H12" s="61">
        <f>E12*G12</f>
        <v>0</v>
      </c>
      <c r="I12" s="61">
        <f>F12*G12</f>
        <v>6.2125</v>
      </c>
      <c r="J12" s="61">
        <f>MIN(H12:I12)</f>
        <v>0</v>
      </c>
      <c r="K12" s="61">
        <f>H12-J12</f>
        <v>0</v>
      </c>
      <c r="L12" s="61">
        <f>I12-J12</f>
        <v>6.2125</v>
      </c>
      <c r="M12" s="62" t="s">
        <v>0</v>
      </c>
      <c r="N12" s="62" t="s">
        <v>0</v>
      </c>
    </row>
    <row r="13" spans="1:14" ht="12.75">
      <c r="A13" s="51">
        <v>223</v>
      </c>
      <c r="B13" s="52">
        <v>850</v>
      </c>
      <c r="C13" s="53">
        <v>0</v>
      </c>
      <c r="D13" s="53">
        <v>0.233</v>
      </c>
      <c r="E13" s="54"/>
      <c r="F13" s="54"/>
      <c r="G13" s="55"/>
      <c r="H13" s="55"/>
      <c r="I13" s="55"/>
      <c r="J13" s="55"/>
      <c r="K13" s="55"/>
      <c r="L13" s="55"/>
      <c r="M13" s="64">
        <f>IF((N11-M11+L12-K12)&lt;0,ABS(N11-M11+L12-K12),0)</f>
        <v>0</v>
      </c>
      <c r="N13" s="64">
        <f>IF((N11-M11+L12-K12)&gt;0,(N11-M11+L12-K12),0)</f>
        <v>10.352500000000001</v>
      </c>
    </row>
    <row r="14" spans="1:14" ht="12.75">
      <c r="A14" s="57"/>
      <c r="B14" s="58" t="s">
        <v>0</v>
      </c>
      <c r="C14" s="59"/>
      <c r="D14" s="59"/>
      <c r="E14" s="60">
        <f>0.5*(C13+C15)</f>
        <v>0</v>
      </c>
      <c r="F14" s="60">
        <f>0.5*(D13+D15)</f>
        <v>0.2745</v>
      </c>
      <c r="G14" s="61">
        <f>(A15*1000+B15-A13*1000-B13)</f>
        <v>25</v>
      </c>
      <c r="H14" s="61">
        <f>E14*G14</f>
        <v>0</v>
      </c>
      <c r="I14" s="61">
        <f>F14*G14</f>
        <v>6.862500000000001</v>
      </c>
      <c r="J14" s="61">
        <f>MIN(H14:I14)</f>
        <v>0</v>
      </c>
      <c r="K14" s="61">
        <f>H14-J14</f>
        <v>0</v>
      </c>
      <c r="L14" s="61">
        <f>I14-J14</f>
        <v>6.862500000000001</v>
      </c>
      <c r="M14" s="62"/>
      <c r="N14" s="62" t="s">
        <v>0</v>
      </c>
    </row>
    <row r="15" spans="1:14" ht="12.75">
      <c r="A15" s="51">
        <v>223</v>
      </c>
      <c r="B15" s="52">
        <v>875</v>
      </c>
      <c r="C15" s="53">
        <v>0</v>
      </c>
      <c r="D15" s="53">
        <v>0.316</v>
      </c>
      <c r="E15" s="54"/>
      <c r="F15" s="54"/>
      <c r="G15" s="55"/>
      <c r="H15" s="55"/>
      <c r="I15" s="55"/>
      <c r="J15" s="55"/>
      <c r="K15" s="55"/>
      <c r="L15" s="55"/>
      <c r="M15" s="64">
        <f>IF((N13-M13+L14-K14)&lt;0,ABS(N13-M13+L14-K14),0)</f>
        <v>0</v>
      </c>
      <c r="N15" s="64">
        <f>IF((N13-M13+L14-K14)&gt;0,(N13-M13+L14-K14),0)</f>
        <v>17.215000000000003</v>
      </c>
    </row>
    <row r="16" spans="1:14" ht="12.75">
      <c r="A16" s="57"/>
      <c r="B16" s="58"/>
      <c r="C16" s="59"/>
      <c r="D16" s="59"/>
      <c r="E16" s="60">
        <f>0.5*(C15+C17)</f>
        <v>0</v>
      </c>
      <c r="F16" s="60">
        <f>0.5*(D15+D17)</f>
        <v>0.33099999999999996</v>
      </c>
      <c r="G16" s="61">
        <f>(A17*1000+B17-A15*1000-B15)</f>
        <v>25</v>
      </c>
      <c r="H16" s="61">
        <f>E16*G16</f>
        <v>0</v>
      </c>
      <c r="I16" s="61">
        <f>F16*G16</f>
        <v>8.274999999999999</v>
      </c>
      <c r="J16" s="61">
        <f>MIN(H16:I16)</f>
        <v>0</v>
      </c>
      <c r="K16" s="61">
        <f>H16-J16</f>
        <v>0</v>
      </c>
      <c r="L16" s="61">
        <f>I16-J16</f>
        <v>8.274999999999999</v>
      </c>
      <c r="M16" s="62" t="s">
        <v>0</v>
      </c>
      <c r="N16" s="62" t="s">
        <v>0</v>
      </c>
    </row>
    <row r="17" spans="1:14" ht="12.75">
      <c r="A17" s="51">
        <v>223</v>
      </c>
      <c r="B17" s="52">
        <v>900</v>
      </c>
      <c r="C17" s="53">
        <v>0</v>
      </c>
      <c r="D17" s="53">
        <v>0.346</v>
      </c>
      <c r="E17" s="54"/>
      <c r="F17" s="54"/>
      <c r="G17" s="55"/>
      <c r="H17" s="55"/>
      <c r="I17" s="55"/>
      <c r="J17" s="55"/>
      <c r="K17" s="55" t="s">
        <v>0</v>
      </c>
      <c r="L17" s="55"/>
      <c r="M17" s="64">
        <f>IF((N15-M15+L16-K16)&lt;0,ABS(N15-M15+L16-K16),0)</f>
        <v>0</v>
      </c>
      <c r="N17" s="64">
        <f>IF((N15-M15+L16-K16)&gt;0,(N15-M15+L16-K16),0)</f>
        <v>25.490000000000002</v>
      </c>
    </row>
    <row r="18" spans="1:14" ht="12.75">
      <c r="A18" s="57"/>
      <c r="B18" s="58"/>
      <c r="C18" s="59"/>
      <c r="D18" s="59"/>
      <c r="E18" s="60">
        <f>0.5*(C17+C19)</f>
        <v>0</v>
      </c>
      <c r="F18" s="60">
        <f>0.5*(D17+D19)</f>
        <v>0.3285</v>
      </c>
      <c r="G18" s="61">
        <f>(A19*1000+B19-A17*1000-B17)</f>
        <v>25</v>
      </c>
      <c r="H18" s="61">
        <f>E18*G18</f>
        <v>0</v>
      </c>
      <c r="I18" s="61">
        <f>F18*G18</f>
        <v>8.2125</v>
      </c>
      <c r="J18" s="61">
        <f>MIN(H18:I18)</f>
        <v>0</v>
      </c>
      <c r="K18" s="61">
        <f>H18-J18</f>
        <v>0</v>
      </c>
      <c r="L18" s="61">
        <f>I18-J18</f>
        <v>8.2125</v>
      </c>
      <c r="M18" s="62" t="s">
        <v>0</v>
      </c>
      <c r="N18" s="62" t="s">
        <v>0</v>
      </c>
    </row>
    <row r="19" spans="1:14" ht="12.75">
      <c r="A19" s="51">
        <v>223</v>
      </c>
      <c r="B19" s="52">
        <v>925</v>
      </c>
      <c r="C19" s="53">
        <v>0</v>
      </c>
      <c r="D19" s="53">
        <v>0.311</v>
      </c>
      <c r="E19" s="54"/>
      <c r="F19" s="54"/>
      <c r="G19" s="55"/>
      <c r="H19" s="55" t="s">
        <v>0</v>
      </c>
      <c r="I19" s="55"/>
      <c r="J19" s="55" t="s">
        <v>0</v>
      </c>
      <c r="K19" s="55"/>
      <c r="L19" s="55"/>
      <c r="M19" s="64">
        <f>IF((N17-M17+L18-K18)&lt;0,ABS(N17-M17+L18-K18),0)</f>
        <v>0</v>
      </c>
      <c r="N19" s="64">
        <f>IF((N17-M17+L18-K18)&gt;0,(N17-M17+L18-K18),0)</f>
        <v>33.7025</v>
      </c>
    </row>
    <row r="20" spans="1:14" ht="12.75">
      <c r="A20" s="57"/>
      <c r="B20" s="58"/>
      <c r="C20" s="59"/>
      <c r="D20" s="59"/>
      <c r="E20" s="60">
        <f>0.5*(C19+C21)</f>
        <v>0</v>
      </c>
      <c r="F20" s="60">
        <f>0.5*(D19+D21)</f>
        <v>0.306</v>
      </c>
      <c r="G20" s="61">
        <f>(A21*1000+B21-A19*1000-B19)</f>
        <v>25</v>
      </c>
      <c r="H20" s="61">
        <f>E20*G20</f>
        <v>0</v>
      </c>
      <c r="I20" s="61">
        <f>F20*G20</f>
        <v>7.6499999999999995</v>
      </c>
      <c r="J20" s="61">
        <f>MIN(H20:I20)</f>
        <v>0</v>
      </c>
      <c r="K20" s="61">
        <f>H20-J20</f>
        <v>0</v>
      </c>
      <c r="L20" s="61">
        <f>I20-J20</f>
        <v>7.6499999999999995</v>
      </c>
      <c r="M20" s="62" t="s">
        <v>0</v>
      </c>
      <c r="N20" s="62" t="s">
        <v>0</v>
      </c>
    </row>
    <row r="21" spans="1:14" ht="12.75">
      <c r="A21" s="51">
        <v>223</v>
      </c>
      <c r="B21" s="52">
        <v>950</v>
      </c>
      <c r="C21" s="53">
        <v>0</v>
      </c>
      <c r="D21" s="53">
        <v>0.301</v>
      </c>
      <c r="E21" s="54"/>
      <c r="F21" s="54"/>
      <c r="G21" s="55"/>
      <c r="H21" s="55"/>
      <c r="I21" s="55"/>
      <c r="J21" s="55"/>
      <c r="K21" s="55"/>
      <c r="L21" s="55"/>
      <c r="M21" s="64">
        <f>IF((N19-M19+L20-K20)&lt;0,ABS(N19-M19+L20-K20),0)</f>
        <v>0</v>
      </c>
      <c r="N21" s="64">
        <f>IF((N19-M19+L20-K20)&gt;0,(N19-M19+L20-K20),0)</f>
        <v>41.3525</v>
      </c>
    </row>
    <row r="22" spans="1:14" ht="12.75">
      <c r="A22" s="57"/>
      <c r="B22" s="58"/>
      <c r="C22" s="59"/>
      <c r="D22" s="59"/>
      <c r="E22" s="60">
        <f>0.5*(C21+C23)</f>
        <v>0</v>
      </c>
      <c r="F22" s="60">
        <f>0.5*(D21+D23)</f>
        <v>0.34199999999999997</v>
      </c>
      <c r="G22" s="61">
        <f>(A23*1000+B23-A21*1000-B21)</f>
        <v>25</v>
      </c>
      <c r="H22" s="61">
        <f>E22*G22</f>
        <v>0</v>
      </c>
      <c r="I22" s="61">
        <f>F22*G22</f>
        <v>8.549999999999999</v>
      </c>
      <c r="J22" s="61">
        <f>MIN(H22:I22)</f>
        <v>0</v>
      </c>
      <c r="K22" s="61">
        <f>H22-J22</f>
        <v>0</v>
      </c>
      <c r="L22" s="61">
        <f>I22-J22</f>
        <v>8.549999999999999</v>
      </c>
      <c r="M22" s="62" t="s">
        <v>0</v>
      </c>
      <c r="N22" s="62" t="s">
        <v>0</v>
      </c>
    </row>
    <row r="23" spans="1:14" ht="12.75">
      <c r="A23" s="51">
        <v>223</v>
      </c>
      <c r="B23" s="52">
        <v>975</v>
      </c>
      <c r="C23" s="53">
        <v>0</v>
      </c>
      <c r="D23" s="53">
        <v>0.383</v>
      </c>
      <c r="E23" s="54"/>
      <c r="F23" s="54"/>
      <c r="G23" s="55"/>
      <c r="H23" s="55"/>
      <c r="I23" s="55"/>
      <c r="J23" s="55"/>
      <c r="K23" s="55"/>
      <c r="L23" s="55"/>
      <c r="M23" s="64">
        <f>IF((N21-M21+L22-K22)&lt;0,ABS(N21-M21+L22-K22),0)</f>
        <v>0</v>
      </c>
      <c r="N23" s="64">
        <f>IF((N21-M21+L22-K22)&gt;0,(N21-M21+L22-K22),0)</f>
        <v>49.902499999999996</v>
      </c>
    </row>
    <row r="24" spans="1:14" ht="12.75">
      <c r="A24" s="57"/>
      <c r="B24" s="58"/>
      <c r="C24" s="59"/>
      <c r="D24" s="59"/>
      <c r="E24" s="60">
        <f>0.5*(C23+C25)</f>
        <v>0</v>
      </c>
      <c r="F24" s="60">
        <f>0.5*(D23+D25)</f>
        <v>0.2355</v>
      </c>
      <c r="G24" s="61">
        <f>(A25*1000+B25-A23*1000-B23)</f>
        <v>25</v>
      </c>
      <c r="H24" s="61">
        <f>E24*G24</f>
        <v>0</v>
      </c>
      <c r="I24" s="61">
        <f>F24*G24</f>
        <v>5.887499999999999</v>
      </c>
      <c r="J24" s="61">
        <f>MIN(H24:I24)</f>
        <v>0</v>
      </c>
      <c r="K24" s="61">
        <f>H24-J24</f>
        <v>0</v>
      </c>
      <c r="L24" s="61">
        <f>I24-J24</f>
        <v>5.887499999999999</v>
      </c>
      <c r="M24" s="62" t="s">
        <v>0</v>
      </c>
      <c r="N24" s="62" t="s">
        <v>0</v>
      </c>
    </row>
    <row r="25" spans="1:14" ht="12.75">
      <c r="A25" s="51">
        <v>224</v>
      </c>
      <c r="B25" s="52">
        <v>0</v>
      </c>
      <c r="C25" s="53">
        <v>0</v>
      </c>
      <c r="D25" s="53">
        <v>0.088</v>
      </c>
      <c r="E25" s="54"/>
      <c r="F25" s="54"/>
      <c r="G25" s="55"/>
      <c r="H25" s="55"/>
      <c r="I25" s="55"/>
      <c r="J25" s="55"/>
      <c r="K25" s="55"/>
      <c r="L25" s="55"/>
      <c r="M25" s="64">
        <f>IF((N23-M23+L24-K24)&lt;0,ABS(N23-M23+L24-K24),0)</f>
        <v>0</v>
      </c>
      <c r="N25" s="64">
        <f>IF((N23-M23+L24-K24)&gt;0,(N23-M23+L24-K24),0)</f>
        <v>55.78999999999999</v>
      </c>
    </row>
    <row r="26" spans="1:14" ht="13.5" thickBot="1">
      <c r="A26" s="57"/>
      <c r="B26" s="58"/>
      <c r="C26" s="59"/>
      <c r="D26" s="59"/>
      <c r="E26" s="60">
        <f>0.5*(C25+C27)</f>
        <v>0</v>
      </c>
      <c r="F26" s="60">
        <f>0.5*(D25+D27)</f>
        <v>0.08399999999999999</v>
      </c>
      <c r="G26" s="61">
        <f>(A27*1000+B27-A25*1000-B25)</f>
        <v>20</v>
      </c>
      <c r="H26" s="61">
        <f>E26*G26</f>
        <v>0</v>
      </c>
      <c r="I26" s="61">
        <f>F26*G26</f>
        <v>1.6799999999999997</v>
      </c>
      <c r="J26" s="61">
        <f>MIN(H26:I26)</f>
        <v>0</v>
      </c>
      <c r="K26" s="61">
        <f>H26-J26</f>
        <v>0</v>
      </c>
      <c r="L26" s="61">
        <f>I26-J26</f>
        <v>1.6799999999999997</v>
      </c>
      <c r="M26" s="68"/>
      <c r="N26" s="68" t="s">
        <v>0</v>
      </c>
    </row>
    <row r="27" spans="1:14" ht="13.5" thickBot="1">
      <c r="A27" s="51">
        <v>224</v>
      </c>
      <c r="B27" s="52">
        <v>20</v>
      </c>
      <c r="C27" s="53">
        <v>0</v>
      </c>
      <c r="D27" s="53">
        <v>0.08</v>
      </c>
      <c r="E27" s="54"/>
      <c r="F27" s="54"/>
      <c r="G27" s="55"/>
      <c r="H27" s="55"/>
      <c r="I27" s="55"/>
      <c r="J27" s="55"/>
      <c r="K27" s="55"/>
      <c r="L27" s="67"/>
      <c r="M27" s="69">
        <f>IF((N25-M25+L26-K26)&lt;0,ABS(N25-M25+L26-K26),0)</f>
        <v>0</v>
      </c>
      <c r="N27" s="70">
        <f>IF((N25-M25+L26-K26)&gt;0,(N25-M25+L26-K26),0)</f>
        <v>57.46999999999999</v>
      </c>
    </row>
    <row r="28" ht="12.75">
      <c r="A28" t="s">
        <v>0</v>
      </c>
    </row>
    <row r="30" ht="12.75">
      <c r="A30" t="s">
        <v>0</v>
      </c>
    </row>
  </sheetData>
  <sheetProtection/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8">
      <selection activeCell="V8" sqref="V8"/>
    </sheetView>
  </sheetViews>
  <sheetFormatPr defaultColWidth="9.00390625" defaultRowHeight="12.75"/>
  <cols>
    <col min="1" max="1" width="4.00390625" style="0" customWidth="1"/>
    <col min="2" max="2" width="5.75390625" style="0" customWidth="1"/>
    <col min="3" max="3" width="6.00390625" style="0" customWidth="1"/>
    <col min="4" max="4" width="6.375" style="0" customWidth="1"/>
    <col min="5" max="5" width="6.875" style="0" customWidth="1"/>
    <col min="6" max="6" width="6.625" style="0" customWidth="1"/>
    <col min="7" max="7" width="10.00390625" style="0" customWidth="1"/>
    <col min="8" max="9" width="5.875" style="0" customWidth="1"/>
    <col min="10" max="10" width="9.875" style="0" customWidth="1"/>
    <col min="11" max="11" width="6.00390625" style="0" customWidth="1"/>
    <col min="12" max="12" width="5.875" style="0" customWidth="1"/>
    <col min="13" max="13" width="8.00390625" style="0" customWidth="1"/>
    <col min="14" max="14" width="7.875" style="0" customWidth="1"/>
  </cols>
  <sheetData>
    <row r="1" spans="1:14" ht="12.75">
      <c r="A1" s="1" t="s">
        <v>28</v>
      </c>
      <c r="B1" s="1"/>
      <c r="C1" s="2"/>
      <c r="D1" s="2"/>
      <c r="E1" s="2" t="s">
        <v>29</v>
      </c>
      <c r="F1" s="2"/>
      <c r="G1" s="3" t="s">
        <v>30</v>
      </c>
      <c r="H1" s="3"/>
      <c r="I1" s="3"/>
      <c r="J1" s="3"/>
      <c r="K1" s="3"/>
      <c r="L1" s="3"/>
      <c r="M1" s="3"/>
      <c r="N1" s="4" t="s">
        <v>0</v>
      </c>
    </row>
    <row r="2" spans="1:14" ht="12.75">
      <c r="A2" s="5" t="s">
        <v>32</v>
      </c>
      <c r="B2" s="5"/>
      <c r="C2" s="6"/>
      <c r="D2" s="6"/>
      <c r="E2" s="6"/>
      <c r="F2" s="6"/>
      <c r="G2" s="5"/>
      <c r="H2" s="5"/>
      <c r="I2" s="7"/>
      <c r="J2" s="8"/>
      <c r="K2" s="5"/>
      <c r="L2" s="5"/>
      <c r="M2" s="5"/>
      <c r="N2" s="6"/>
    </row>
    <row r="3" spans="1:14" ht="13.5" thickBot="1">
      <c r="A3" s="9" t="s">
        <v>0</v>
      </c>
      <c r="B3" s="10"/>
      <c r="C3" s="11" t="s">
        <v>0</v>
      </c>
      <c r="D3" s="11"/>
      <c r="E3" s="11" t="s">
        <v>0</v>
      </c>
      <c r="F3" s="12"/>
      <c r="G3" s="13" t="s">
        <v>0</v>
      </c>
      <c r="H3" s="1" t="s">
        <v>0</v>
      </c>
      <c r="I3" s="14" t="s">
        <v>0</v>
      </c>
      <c r="J3" s="10" t="s">
        <v>0</v>
      </c>
      <c r="K3" s="15" t="s">
        <v>1</v>
      </c>
      <c r="L3" s="16" t="s">
        <v>0</v>
      </c>
      <c r="M3" s="16"/>
      <c r="N3" s="14" t="s">
        <v>1</v>
      </c>
    </row>
    <row r="4" spans="1:14" ht="12.75">
      <c r="A4" s="65" t="s">
        <v>24</v>
      </c>
      <c r="B4" s="17"/>
      <c r="C4" s="18" t="s">
        <v>2</v>
      </c>
      <c r="D4" s="19"/>
      <c r="E4" s="20" t="s">
        <v>25</v>
      </c>
      <c r="F4" s="21"/>
      <c r="G4" s="22" t="s">
        <v>3</v>
      </c>
      <c r="H4" s="23" t="s">
        <v>26</v>
      </c>
      <c r="I4" s="24"/>
      <c r="J4" s="25" t="s">
        <v>4</v>
      </c>
      <c r="K4" s="26" t="s">
        <v>5</v>
      </c>
      <c r="L4" s="23"/>
      <c r="M4" s="27" t="s">
        <v>27</v>
      </c>
      <c r="N4" s="28"/>
    </row>
    <row r="5" spans="1:14" ht="13.5" thickBot="1">
      <c r="A5" s="29"/>
      <c r="B5" s="30"/>
      <c r="C5" s="31"/>
      <c r="D5" s="32"/>
      <c r="E5" s="33" t="s">
        <v>6</v>
      </c>
      <c r="F5" s="34"/>
      <c r="G5" s="35"/>
      <c r="H5" s="36" t="s">
        <v>7</v>
      </c>
      <c r="I5" s="37"/>
      <c r="J5" s="35" t="s">
        <v>8</v>
      </c>
      <c r="K5" s="38" t="s">
        <v>9</v>
      </c>
      <c r="L5" s="39"/>
      <c r="M5" s="40" t="s">
        <v>10</v>
      </c>
      <c r="N5" s="41" t="s">
        <v>11</v>
      </c>
    </row>
    <row r="6" spans="1:14" ht="13.5" thickBot="1">
      <c r="A6" s="42" t="s">
        <v>0</v>
      </c>
      <c r="B6" s="43"/>
      <c r="C6" s="44" t="s">
        <v>12</v>
      </c>
      <c r="D6" s="44" t="s">
        <v>13</v>
      </c>
      <c r="E6" s="44" t="s">
        <v>12</v>
      </c>
      <c r="F6" s="44" t="s">
        <v>13</v>
      </c>
      <c r="G6" s="45" t="s">
        <v>14</v>
      </c>
      <c r="H6" s="44" t="s">
        <v>15</v>
      </c>
      <c r="I6" s="44" t="s">
        <v>16</v>
      </c>
      <c r="J6" s="44" t="s">
        <v>17</v>
      </c>
      <c r="K6" s="44" t="s">
        <v>15</v>
      </c>
      <c r="L6" s="44" t="s">
        <v>16</v>
      </c>
      <c r="M6" s="44" t="s">
        <v>18</v>
      </c>
      <c r="N6" s="44" t="s">
        <v>19</v>
      </c>
    </row>
    <row r="7" spans="1:14" ht="13.5" thickBot="1">
      <c r="A7" s="46" t="s">
        <v>20</v>
      </c>
      <c r="B7" s="47" t="s">
        <v>21</v>
      </c>
      <c r="C7" s="48" t="s">
        <v>22</v>
      </c>
      <c r="D7" s="48" t="s">
        <v>22</v>
      </c>
      <c r="E7" s="48" t="s">
        <v>22</v>
      </c>
      <c r="F7" s="48" t="s">
        <v>22</v>
      </c>
      <c r="G7" s="47" t="s">
        <v>21</v>
      </c>
      <c r="H7" s="48" t="s">
        <v>23</v>
      </c>
      <c r="I7" s="48" t="s">
        <v>23</v>
      </c>
      <c r="J7" s="48" t="s">
        <v>23</v>
      </c>
      <c r="K7" s="48" t="s">
        <v>23</v>
      </c>
      <c r="L7" s="48" t="s">
        <v>23</v>
      </c>
      <c r="M7" s="48" t="s">
        <v>23</v>
      </c>
      <c r="N7" s="48" t="s">
        <v>23</v>
      </c>
    </row>
    <row r="8" spans="1:14" ht="12.75">
      <c r="A8" s="49">
        <v>1</v>
      </c>
      <c r="B8" s="49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  <c r="H8" s="50">
        <v>8</v>
      </c>
      <c r="I8" s="50">
        <v>9</v>
      </c>
      <c r="J8" s="50">
        <v>10</v>
      </c>
      <c r="K8" s="50">
        <v>12</v>
      </c>
      <c r="L8" s="50">
        <v>13</v>
      </c>
      <c r="M8" s="50">
        <v>14</v>
      </c>
      <c r="N8" s="50">
        <v>15</v>
      </c>
    </row>
    <row r="9" spans="1:14" ht="12.75">
      <c r="A9" s="51">
        <v>223</v>
      </c>
      <c r="B9" s="52">
        <v>810</v>
      </c>
      <c r="C9" s="53">
        <v>0</v>
      </c>
      <c r="D9" s="53">
        <v>0.288</v>
      </c>
      <c r="E9" s="54" t="s">
        <v>0</v>
      </c>
      <c r="F9" s="54" t="s">
        <v>0</v>
      </c>
      <c r="G9" s="55" t="s">
        <v>0</v>
      </c>
      <c r="H9" s="55" t="s">
        <v>0</v>
      </c>
      <c r="I9" s="55" t="s">
        <v>0</v>
      </c>
      <c r="J9" s="55" t="s">
        <v>0</v>
      </c>
      <c r="K9" s="55" t="s">
        <v>0</v>
      </c>
      <c r="L9" s="55" t="s">
        <v>0</v>
      </c>
      <c r="M9" s="56">
        <v>0</v>
      </c>
      <c r="N9" s="56">
        <v>0</v>
      </c>
    </row>
    <row r="10" spans="1:14" ht="12.75">
      <c r="A10" s="57"/>
      <c r="B10" s="58" t="s">
        <v>0</v>
      </c>
      <c r="C10" s="59"/>
      <c r="D10" s="59"/>
      <c r="E10" s="60">
        <f>0.5*(C9+C11)</f>
        <v>0</v>
      </c>
      <c r="F10" s="60">
        <f>0.5*(D9+D11)</f>
        <v>0.276</v>
      </c>
      <c r="G10" s="61">
        <f>(A11*1000+B11-A9*1000-B9)</f>
        <v>15</v>
      </c>
      <c r="H10" s="61">
        <f>E10*G10</f>
        <v>0</v>
      </c>
      <c r="I10" s="61">
        <f>F10*G10</f>
        <v>4.140000000000001</v>
      </c>
      <c r="J10" s="61">
        <f>MIN(H10:I10)</f>
        <v>0</v>
      </c>
      <c r="K10" s="61">
        <f>H10-J10</f>
        <v>0</v>
      </c>
      <c r="L10" s="61">
        <f>I10-J10</f>
        <v>4.140000000000001</v>
      </c>
      <c r="M10" s="62"/>
      <c r="N10" s="62"/>
    </row>
    <row r="11" spans="1:14" ht="12.75">
      <c r="A11" s="51">
        <v>223</v>
      </c>
      <c r="B11" s="52">
        <v>825</v>
      </c>
      <c r="C11" s="53">
        <v>0</v>
      </c>
      <c r="D11" s="53">
        <v>0.264</v>
      </c>
      <c r="E11" s="54"/>
      <c r="F11" s="54"/>
      <c r="G11" s="55"/>
      <c r="H11" s="55"/>
      <c r="I11" s="55"/>
      <c r="J11" s="55"/>
      <c r="K11" s="55"/>
      <c r="L11" s="63"/>
      <c r="M11" s="64">
        <f>IF((N9-M9+L10-K10)&lt;0,ABS(N9-M9+L10-K10),0)</f>
        <v>0</v>
      </c>
      <c r="N11" s="64">
        <f>IF((N9-M9+L10-K10)&gt;0,(N9-M9+L10-K10),0)</f>
        <v>4.140000000000001</v>
      </c>
    </row>
    <row r="12" spans="1:14" ht="12.75">
      <c r="A12" s="57"/>
      <c r="B12" s="58" t="s">
        <v>0</v>
      </c>
      <c r="C12" s="59"/>
      <c r="D12" s="59"/>
      <c r="E12" s="60">
        <f>0.5*(C11+C13)</f>
        <v>0</v>
      </c>
      <c r="F12" s="60">
        <f>0.5*(D11+D13)</f>
        <v>0.2485</v>
      </c>
      <c r="G12" s="61">
        <f>(A13*1000+B13-A11*1000-B11)</f>
        <v>25</v>
      </c>
      <c r="H12" s="61">
        <f>E12*G12</f>
        <v>0</v>
      </c>
      <c r="I12" s="61">
        <f>F12*G12</f>
        <v>6.2125</v>
      </c>
      <c r="J12" s="61">
        <f>MIN(H12:I12)</f>
        <v>0</v>
      </c>
      <c r="K12" s="61">
        <f>H12-J12</f>
        <v>0</v>
      </c>
      <c r="L12" s="61">
        <f>I12-J12</f>
        <v>6.2125</v>
      </c>
      <c r="M12" s="62" t="s">
        <v>0</v>
      </c>
      <c r="N12" s="62" t="s">
        <v>0</v>
      </c>
    </row>
    <row r="13" spans="1:14" ht="12.75">
      <c r="A13" s="51">
        <v>223</v>
      </c>
      <c r="B13" s="52">
        <v>850</v>
      </c>
      <c r="C13" s="53">
        <v>0</v>
      </c>
      <c r="D13" s="53">
        <v>0.233</v>
      </c>
      <c r="E13" s="54"/>
      <c r="F13" s="54"/>
      <c r="G13" s="55"/>
      <c r="H13" s="55"/>
      <c r="I13" s="55"/>
      <c r="J13" s="55"/>
      <c r="K13" s="55"/>
      <c r="L13" s="55"/>
      <c r="M13" s="64">
        <f>IF((N11-M11+L12-K12)&lt;0,ABS(N11-M11+L12-K12),0)</f>
        <v>0</v>
      </c>
      <c r="N13" s="64">
        <f>IF((N11-M11+L12-K12)&gt;0,(N11-M11+L12-K12),0)</f>
        <v>10.352500000000001</v>
      </c>
    </row>
    <row r="14" spans="1:14" ht="12.75">
      <c r="A14" s="57"/>
      <c r="B14" s="58" t="s">
        <v>0</v>
      </c>
      <c r="C14" s="59"/>
      <c r="D14" s="59"/>
      <c r="E14" s="60">
        <f>0.5*(C13+C15)</f>
        <v>0</v>
      </c>
      <c r="F14" s="60">
        <f>0.5*(D13+D15)</f>
        <v>0.2745</v>
      </c>
      <c r="G14" s="61">
        <f>(A15*1000+B15-A13*1000-B13)</f>
        <v>25</v>
      </c>
      <c r="H14" s="61">
        <f>E14*G14</f>
        <v>0</v>
      </c>
      <c r="I14" s="61">
        <f>F14*G14</f>
        <v>6.862500000000001</v>
      </c>
      <c r="J14" s="61">
        <f>MIN(H14:I14)</f>
        <v>0</v>
      </c>
      <c r="K14" s="61">
        <f>H14-J14</f>
        <v>0</v>
      </c>
      <c r="L14" s="61">
        <f>I14-J14</f>
        <v>6.862500000000001</v>
      </c>
      <c r="M14" s="62"/>
      <c r="N14" s="62" t="s">
        <v>0</v>
      </c>
    </row>
    <row r="15" spans="1:14" ht="12.75">
      <c r="A15" s="51">
        <v>223</v>
      </c>
      <c r="B15" s="52">
        <v>875</v>
      </c>
      <c r="C15" s="53">
        <v>0</v>
      </c>
      <c r="D15" s="53">
        <v>0.316</v>
      </c>
      <c r="E15" s="54"/>
      <c r="F15" s="54"/>
      <c r="G15" s="55"/>
      <c r="H15" s="55"/>
      <c r="I15" s="55"/>
      <c r="J15" s="55"/>
      <c r="K15" s="55"/>
      <c r="L15" s="55"/>
      <c r="M15" s="64">
        <f>IF((N13-M13+L14-K14)&lt;0,ABS(N13-M13+L14-K14),0)</f>
        <v>0</v>
      </c>
      <c r="N15" s="64">
        <f>IF((N13-M13+L14-K14)&gt;0,(N13-M13+L14-K14),0)</f>
        <v>17.215000000000003</v>
      </c>
    </row>
    <row r="16" spans="1:14" ht="12.75">
      <c r="A16" s="57"/>
      <c r="B16" s="58"/>
      <c r="C16" s="59"/>
      <c r="D16" s="59"/>
      <c r="E16" s="60">
        <f>0.5*(C15+C17)</f>
        <v>0</v>
      </c>
      <c r="F16" s="60">
        <f>0.5*(D15+D17)</f>
        <v>0.33099999999999996</v>
      </c>
      <c r="G16" s="61">
        <f>(A17*1000+B17-A15*1000-B15)</f>
        <v>25</v>
      </c>
      <c r="H16" s="61">
        <f>E16*G16</f>
        <v>0</v>
      </c>
      <c r="I16" s="61">
        <f>F16*G16</f>
        <v>8.274999999999999</v>
      </c>
      <c r="J16" s="61">
        <f>MIN(H16:I16)</f>
        <v>0</v>
      </c>
      <c r="K16" s="61">
        <f>H16-J16</f>
        <v>0</v>
      </c>
      <c r="L16" s="61">
        <f>I16-J16</f>
        <v>8.274999999999999</v>
      </c>
      <c r="M16" s="62" t="s">
        <v>0</v>
      </c>
      <c r="N16" s="62" t="s">
        <v>0</v>
      </c>
    </row>
    <row r="17" spans="1:14" ht="12.75">
      <c r="A17" s="51">
        <v>223</v>
      </c>
      <c r="B17" s="52">
        <v>900</v>
      </c>
      <c r="C17" s="53">
        <v>0</v>
      </c>
      <c r="D17" s="53">
        <v>0.346</v>
      </c>
      <c r="E17" s="54"/>
      <c r="F17" s="54"/>
      <c r="G17" s="55"/>
      <c r="H17" s="55"/>
      <c r="I17" s="55"/>
      <c r="J17" s="55"/>
      <c r="K17" s="55" t="s">
        <v>0</v>
      </c>
      <c r="L17" s="55"/>
      <c r="M17" s="64">
        <f>IF((N15-M15+L16-K16)&lt;0,ABS(N15-M15+L16-K16),0)</f>
        <v>0</v>
      </c>
      <c r="N17" s="64">
        <f>IF((N15-M15+L16-K16)&gt;0,(N15-M15+L16-K16),0)</f>
        <v>25.490000000000002</v>
      </c>
    </row>
    <row r="18" spans="1:14" ht="12.75">
      <c r="A18" s="57"/>
      <c r="B18" s="58"/>
      <c r="C18" s="59"/>
      <c r="D18" s="59"/>
      <c r="E18" s="60">
        <f>0.5*(C17+C19)</f>
        <v>0</v>
      </c>
      <c r="F18" s="60">
        <f>0.5*(D17+D19)</f>
        <v>0.3285</v>
      </c>
      <c r="G18" s="61">
        <f>(A19*1000+B19-A17*1000-B17)</f>
        <v>25</v>
      </c>
      <c r="H18" s="61">
        <f>E18*G18</f>
        <v>0</v>
      </c>
      <c r="I18" s="61">
        <f>F18*G18</f>
        <v>8.2125</v>
      </c>
      <c r="J18" s="61">
        <f>MIN(H18:I18)</f>
        <v>0</v>
      </c>
      <c r="K18" s="61">
        <f>H18-J18</f>
        <v>0</v>
      </c>
      <c r="L18" s="61">
        <f>I18-J18</f>
        <v>8.2125</v>
      </c>
      <c r="M18" s="62" t="s">
        <v>0</v>
      </c>
      <c r="N18" s="62" t="s">
        <v>0</v>
      </c>
    </row>
    <row r="19" spans="1:14" ht="12.75">
      <c r="A19" s="51">
        <v>223</v>
      </c>
      <c r="B19" s="52">
        <v>925</v>
      </c>
      <c r="C19" s="53">
        <v>0</v>
      </c>
      <c r="D19" s="53">
        <v>0.311</v>
      </c>
      <c r="E19" s="54"/>
      <c r="F19" s="54"/>
      <c r="G19" s="55"/>
      <c r="H19" s="55" t="s">
        <v>0</v>
      </c>
      <c r="I19" s="55"/>
      <c r="J19" s="55" t="s">
        <v>0</v>
      </c>
      <c r="K19" s="55"/>
      <c r="L19" s="55"/>
      <c r="M19" s="64">
        <f>IF((N17-M17+L18-K18)&lt;0,ABS(N17-M17+L18-K18),0)</f>
        <v>0</v>
      </c>
      <c r="N19" s="64">
        <f>IF((N17-M17+L18-K18)&gt;0,(N17-M17+L18-K18),0)</f>
        <v>33.7025</v>
      </c>
    </row>
    <row r="20" spans="1:14" ht="12.75">
      <c r="A20" s="57"/>
      <c r="B20" s="58"/>
      <c r="C20" s="59"/>
      <c r="D20" s="59"/>
      <c r="E20" s="60">
        <f>0.5*(C19+C21)</f>
        <v>0</v>
      </c>
      <c r="F20" s="60">
        <f>0.5*(D19+D21)</f>
        <v>0.306</v>
      </c>
      <c r="G20" s="61">
        <f>(A21*1000+B21-A19*1000-B19)</f>
        <v>25</v>
      </c>
      <c r="H20" s="61">
        <f>E20*G20</f>
        <v>0</v>
      </c>
      <c r="I20" s="61">
        <f>F20*G20</f>
        <v>7.6499999999999995</v>
      </c>
      <c r="J20" s="61">
        <f>MIN(H20:I20)</f>
        <v>0</v>
      </c>
      <c r="K20" s="61">
        <f>H20-J20</f>
        <v>0</v>
      </c>
      <c r="L20" s="61">
        <f>I20-J20</f>
        <v>7.6499999999999995</v>
      </c>
      <c r="M20" s="62" t="s">
        <v>0</v>
      </c>
      <c r="N20" s="62" t="s">
        <v>0</v>
      </c>
    </row>
    <row r="21" spans="1:14" ht="12.75">
      <c r="A21" s="51">
        <v>223</v>
      </c>
      <c r="B21" s="52">
        <v>950</v>
      </c>
      <c r="C21" s="53">
        <v>0</v>
      </c>
      <c r="D21" s="53">
        <v>0.301</v>
      </c>
      <c r="E21" s="54"/>
      <c r="F21" s="54"/>
      <c r="G21" s="55"/>
      <c r="H21" s="55"/>
      <c r="I21" s="55"/>
      <c r="J21" s="55"/>
      <c r="K21" s="55"/>
      <c r="L21" s="55"/>
      <c r="M21" s="64">
        <f>IF((N19-M19+L20-K20)&lt;0,ABS(N19-M19+L20-K20),0)</f>
        <v>0</v>
      </c>
      <c r="N21" s="64">
        <f>IF((N19-M19+L20-K20)&gt;0,(N19-M19+L20-K20),0)</f>
        <v>41.3525</v>
      </c>
    </row>
    <row r="22" spans="1:14" ht="12.75">
      <c r="A22" s="57"/>
      <c r="B22" s="58"/>
      <c r="C22" s="59"/>
      <c r="D22" s="59"/>
      <c r="E22" s="60">
        <f>0.5*(C21+C23)</f>
        <v>0</v>
      </c>
      <c r="F22" s="60">
        <f>0.5*(D21+D23)</f>
        <v>0.34199999999999997</v>
      </c>
      <c r="G22" s="61">
        <f>(A23*1000+B23-A21*1000-B21)</f>
        <v>25</v>
      </c>
      <c r="H22" s="61">
        <f>E22*G22</f>
        <v>0</v>
      </c>
      <c r="I22" s="61">
        <f>F22*G22</f>
        <v>8.549999999999999</v>
      </c>
      <c r="J22" s="61">
        <f>MIN(H22:I22)</f>
        <v>0</v>
      </c>
      <c r="K22" s="61">
        <f>H22-J22</f>
        <v>0</v>
      </c>
      <c r="L22" s="61">
        <f>I22-J22</f>
        <v>8.549999999999999</v>
      </c>
      <c r="M22" s="62" t="s">
        <v>0</v>
      </c>
      <c r="N22" s="62" t="s">
        <v>0</v>
      </c>
    </row>
    <row r="23" spans="1:14" ht="12.75">
      <c r="A23" s="51">
        <v>223</v>
      </c>
      <c r="B23" s="52">
        <v>975</v>
      </c>
      <c r="C23" s="53">
        <v>0</v>
      </c>
      <c r="D23" s="53">
        <v>0.383</v>
      </c>
      <c r="E23" s="54"/>
      <c r="F23" s="54"/>
      <c r="G23" s="55"/>
      <c r="H23" s="55"/>
      <c r="I23" s="55"/>
      <c r="J23" s="55"/>
      <c r="K23" s="55"/>
      <c r="L23" s="55"/>
      <c r="M23" s="64">
        <f>IF((N21-M21+L22-K22)&lt;0,ABS(N21-M21+L22-K22),0)</f>
        <v>0</v>
      </c>
      <c r="N23" s="64">
        <f>IF((N21-M21+L22-K22)&gt;0,(N21-M21+L22-K22),0)</f>
        <v>49.902499999999996</v>
      </c>
    </row>
    <row r="24" spans="1:14" ht="12.75">
      <c r="A24" s="57"/>
      <c r="B24" s="58"/>
      <c r="C24" s="59"/>
      <c r="D24" s="59"/>
      <c r="E24" s="60">
        <f>0.5*(C23+C25)</f>
        <v>0</v>
      </c>
      <c r="F24" s="60">
        <f>0.5*(D23+D25)</f>
        <v>0.2355</v>
      </c>
      <c r="G24" s="61">
        <f>(A25*1000+B25-A23*1000-B23)</f>
        <v>25</v>
      </c>
      <c r="H24" s="61">
        <f>E24*G24</f>
        <v>0</v>
      </c>
      <c r="I24" s="61">
        <f>F24*G24</f>
        <v>5.887499999999999</v>
      </c>
      <c r="J24" s="61">
        <f>MIN(H24:I24)</f>
        <v>0</v>
      </c>
      <c r="K24" s="61">
        <f>H24-J24</f>
        <v>0</v>
      </c>
      <c r="L24" s="61">
        <f>I24-J24</f>
        <v>5.887499999999999</v>
      </c>
      <c r="M24" s="62" t="s">
        <v>0</v>
      </c>
      <c r="N24" s="62" t="s">
        <v>0</v>
      </c>
    </row>
    <row r="25" spans="1:14" ht="12.75">
      <c r="A25" s="51">
        <v>224</v>
      </c>
      <c r="B25" s="52">
        <v>0</v>
      </c>
      <c r="C25" s="53">
        <v>0</v>
      </c>
      <c r="D25" s="53">
        <v>0.088</v>
      </c>
      <c r="E25" s="54"/>
      <c r="F25" s="54"/>
      <c r="G25" s="55"/>
      <c r="H25" s="55"/>
      <c r="I25" s="55"/>
      <c r="J25" s="55"/>
      <c r="K25" s="55"/>
      <c r="L25" s="55"/>
      <c r="M25" s="64">
        <f>IF((N23-M23+L24-K24)&lt;0,ABS(N23-M23+L24-K24),0)</f>
        <v>0</v>
      </c>
      <c r="N25" s="64">
        <f>IF((N23-M23+L24-K24)&gt;0,(N23-M23+L24-K24),0)</f>
        <v>55.78999999999999</v>
      </c>
    </row>
    <row r="26" spans="1:14" ht="13.5" thickBot="1">
      <c r="A26" s="57"/>
      <c r="B26" s="58"/>
      <c r="C26" s="59"/>
      <c r="D26" s="59"/>
      <c r="E26" s="60">
        <f>0.5*(C25+C27)</f>
        <v>0</v>
      </c>
      <c r="F26" s="60">
        <f>0.5*(D25+D27)</f>
        <v>0.08399999999999999</v>
      </c>
      <c r="G26" s="61">
        <f>(A27*1000+B27-A25*1000-B25)</f>
        <v>20</v>
      </c>
      <c r="H26" s="61">
        <f>E26*G26</f>
        <v>0</v>
      </c>
      <c r="I26" s="61">
        <f>F26*G26</f>
        <v>1.6799999999999997</v>
      </c>
      <c r="J26" s="61">
        <f>MIN(H26:I26)</f>
        <v>0</v>
      </c>
      <c r="K26" s="61">
        <f>H26-J26</f>
        <v>0</v>
      </c>
      <c r="L26" s="61">
        <f>I26-J26</f>
        <v>1.6799999999999997</v>
      </c>
      <c r="M26" s="68"/>
      <c r="N26" s="68" t="s">
        <v>0</v>
      </c>
    </row>
    <row r="27" spans="1:14" ht="13.5" thickBot="1">
      <c r="A27" s="51">
        <v>224</v>
      </c>
      <c r="B27" s="52">
        <v>20</v>
      </c>
      <c r="C27" s="53">
        <v>0</v>
      </c>
      <c r="D27" s="53">
        <v>0.08</v>
      </c>
      <c r="E27" s="54"/>
      <c r="F27" s="54"/>
      <c r="G27" s="55"/>
      <c r="H27" s="55"/>
      <c r="I27" s="55"/>
      <c r="J27" s="55"/>
      <c r="K27" s="55"/>
      <c r="L27" s="67"/>
      <c r="M27" s="69">
        <f>IF((N25-M25+L26-K26)&lt;0,ABS(N25-M25+L26-K26),0)</f>
        <v>0</v>
      </c>
      <c r="N27" s="70">
        <f>IF((N25-M25+L26-K26)&gt;0,(N25-M25+L26-K26),0)</f>
        <v>57.46999999999999</v>
      </c>
    </row>
    <row r="28" ht="12.75">
      <c r="A28" t="s">
        <v>0</v>
      </c>
    </row>
    <row r="30" ht="12.75">
      <c r="A30" t="s">
        <v>0</v>
      </c>
    </row>
  </sheetData>
  <sheetProtection/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5" sqref="A15:N18"/>
    </sheetView>
  </sheetViews>
  <sheetFormatPr defaultColWidth="9.00390625" defaultRowHeight="12.75"/>
  <cols>
    <col min="1" max="1" width="4.00390625" style="0" customWidth="1"/>
    <col min="2" max="2" width="5.75390625" style="0" customWidth="1"/>
    <col min="3" max="3" width="6.00390625" style="0" customWidth="1"/>
    <col min="4" max="4" width="6.375" style="0" customWidth="1"/>
    <col min="5" max="5" width="6.875" style="0" customWidth="1"/>
    <col min="6" max="6" width="6.625" style="0" customWidth="1"/>
    <col min="7" max="7" width="10.00390625" style="0" customWidth="1"/>
    <col min="8" max="9" width="5.875" style="0" customWidth="1"/>
    <col min="10" max="10" width="9.875" style="0" customWidth="1"/>
    <col min="11" max="11" width="6.00390625" style="0" customWidth="1"/>
    <col min="12" max="12" width="5.875" style="0" customWidth="1"/>
    <col min="13" max="13" width="8.00390625" style="0" customWidth="1"/>
    <col min="14" max="14" width="7.875" style="0" customWidth="1"/>
  </cols>
  <sheetData>
    <row r="1" spans="1:14" ht="12.75">
      <c r="A1" s="1" t="s">
        <v>28</v>
      </c>
      <c r="B1" s="1"/>
      <c r="C1" s="2"/>
      <c r="D1" s="2"/>
      <c r="E1" s="2" t="s">
        <v>29</v>
      </c>
      <c r="F1" s="2"/>
      <c r="G1" s="3" t="s">
        <v>30</v>
      </c>
      <c r="H1" s="3"/>
      <c r="I1" s="3"/>
      <c r="J1" s="3"/>
      <c r="K1" s="3"/>
      <c r="L1" s="3"/>
      <c r="M1" s="3"/>
      <c r="N1" s="4" t="s">
        <v>0</v>
      </c>
    </row>
    <row r="2" spans="1:14" ht="12.75">
      <c r="A2" s="5" t="s">
        <v>33</v>
      </c>
      <c r="B2" s="5"/>
      <c r="C2" s="6"/>
      <c r="D2" s="6"/>
      <c r="E2" s="6"/>
      <c r="F2" s="6"/>
      <c r="G2" s="5"/>
      <c r="H2" s="5"/>
      <c r="I2" s="7"/>
      <c r="J2" s="8"/>
      <c r="K2" s="5"/>
      <c r="L2" s="5"/>
      <c r="M2" s="5"/>
      <c r="N2" s="6"/>
    </row>
    <row r="3" spans="1:14" ht="13.5" thickBot="1">
      <c r="A3" s="9" t="s">
        <v>0</v>
      </c>
      <c r="B3" s="10"/>
      <c r="C3" s="11" t="s">
        <v>0</v>
      </c>
      <c r="D3" s="11"/>
      <c r="E3" s="11" t="s">
        <v>0</v>
      </c>
      <c r="F3" s="12"/>
      <c r="G3" s="13" t="s">
        <v>0</v>
      </c>
      <c r="H3" s="1" t="s">
        <v>0</v>
      </c>
      <c r="I3" s="14" t="s">
        <v>0</v>
      </c>
      <c r="J3" s="10" t="s">
        <v>0</v>
      </c>
      <c r="K3" s="15" t="s">
        <v>1</v>
      </c>
      <c r="L3" s="16" t="s">
        <v>0</v>
      </c>
      <c r="M3" s="16"/>
      <c r="N3" s="14" t="s">
        <v>1</v>
      </c>
    </row>
    <row r="4" spans="1:14" ht="12.75">
      <c r="A4" s="65" t="s">
        <v>24</v>
      </c>
      <c r="B4" s="17"/>
      <c r="C4" s="18" t="s">
        <v>2</v>
      </c>
      <c r="D4" s="19"/>
      <c r="E4" s="20" t="s">
        <v>25</v>
      </c>
      <c r="F4" s="21"/>
      <c r="G4" s="22" t="s">
        <v>3</v>
      </c>
      <c r="H4" s="23" t="s">
        <v>26</v>
      </c>
      <c r="I4" s="24"/>
      <c r="J4" s="25" t="s">
        <v>4</v>
      </c>
      <c r="K4" s="26" t="s">
        <v>5</v>
      </c>
      <c r="L4" s="23"/>
      <c r="M4" s="27" t="s">
        <v>27</v>
      </c>
      <c r="N4" s="28"/>
    </row>
    <row r="5" spans="1:14" ht="13.5" thickBot="1">
      <c r="A5" s="29"/>
      <c r="B5" s="30"/>
      <c r="C5" s="31"/>
      <c r="D5" s="32"/>
      <c r="E5" s="33" t="s">
        <v>6</v>
      </c>
      <c r="F5" s="34"/>
      <c r="G5" s="35"/>
      <c r="H5" s="36" t="s">
        <v>7</v>
      </c>
      <c r="I5" s="37"/>
      <c r="J5" s="35" t="s">
        <v>8</v>
      </c>
      <c r="K5" s="38" t="s">
        <v>9</v>
      </c>
      <c r="L5" s="39"/>
      <c r="M5" s="40" t="s">
        <v>10</v>
      </c>
      <c r="N5" s="41" t="s">
        <v>11</v>
      </c>
    </row>
    <row r="6" spans="1:14" ht="13.5" thickBot="1">
      <c r="A6" s="42" t="s">
        <v>0</v>
      </c>
      <c r="B6" s="43"/>
      <c r="C6" s="44" t="s">
        <v>12</v>
      </c>
      <c r="D6" s="44" t="s">
        <v>13</v>
      </c>
      <c r="E6" s="44" t="s">
        <v>12</v>
      </c>
      <c r="F6" s="44" t="s">
        <v>13</v>
      </c>
      <c r="G6" s="45" t="s">
        <v>14</v>
      </c>
      <c r="H6" s="44" t="s">
        <v>15</v>
      </c>
      <c r="I6" s="44" t="s">
        <v>16</v>
      </c>
      <c r="J6" s="44" t="s">
        <v>17</v>
      </c>
      <c r="K6" s="44" t="s">
        <v>15</v>
      </c>
      <c r="L6" s="44" t="s">
        <v>16</v>
      </c>
      <c r="M6" s="44" t="s">
        <v>18</v>
      </c>
      <c r="N6" s="44" t="s">
        <v>19</v>
      </c>
    </row>
    <row r="7" spans="1:14" ht="13.5" thickBot="1">
      <c r="A7" s="46" t="s">
        <v>20</v>
      </c>
      <c r="B7" s="47" t="s">
        <v>21</v>
      </c>
      <c r="C7" s="48" t="s">
        <v>22</v>
      </c>
      <c r="D7" s="48" t="s">
        <v>22</v>
      </c>
      <c r="E7" s="48" t="s">
        <v>22</v>
      </c>
      <c r="F7" s="48" t="s">
        <v>22</v>
      </c>
      <c r="G7" s="47" t="s">
        <v>21</v>
      </c>
      <c r="H7" s="48" t="s">
        <v>23</v>
      </c>
      <c r="I7" s="48" t="s">
        <v>23</v>
      </c>
      <c r="J7" s="48" t="s">
        <v>23</v>
      </c>
      <c r="K7" s="48" t="s">
        <v>23</v>
      </c>
      <c r="L7" s="48" t="s">
        <v>23</v>
      </c>
      <c r="M7" s="48" t="s">
        <v>23</v>
      </c>
      <c r="N7" s="48" t="s">
        <v>23</v>
      </c>
    </row>
    <row r="8" spans="1:14" ht="12.75">
      <c r="A8" s="49">
        <v>1</v>
      </c>
      <c r="B8" s="49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  <c r="H8" s="50">
        <v>8</v>
      </c>
      <c r="I8" s="50">
        <v>9</v>
      </c>
      <c r="J8" s="50">
        <v>10</v>
      </c>
      <c r="K8" s="50">
        <v>12</v>
      </c>
      <c r="L8" s="50">
        <v>13</v>
      </c>
      <c r="M8" s="50">
        <v>14</v>
      </c>
      <c r="N8" s="50">
        <v>15</v>
      </c>
    </row>
    <row r="9" spans="1:14" ht="12.75">
      <c r="A9" s="51">
        <v>223</v>
      </c>
      <c r="B9" s="52">
        <v>925</v>
      </c>
      <c r="C9" s="53">
        <v>0</v>
      </c>
      <c r="D9" s="53">
        <v>0.311</v>
      </c>
      <c r="E9" s="54" t="s">
        <v>0</v>
      </c>
      <c r="F9" s="54" t="s">
        <v>0</v>
      </c>
      <c r="G9" s="55" t="s">
        <v>0</v>
      </c>
      <c r="H9" s="55" t="s">
        <v>0</v>
      </c>
      <c r="I9" s="55" t="s">
        <v>0</v>
      </c>
      <c r="J9" s="55" t="s">
        <v>0</v>
      </c>
      <c r="K9" s="55" t="s">
        <v>0</v>
      </c>
      <c r="L9" s="55" t="s">
        <v>0</v>
      </c>
      <c r="M9" s="56">
        <v>0</v>
      </c>
      <c r="N9" s="56">
        <v>0</v>
      </c>
    </row>
    <row r="10" spans="1:14" ht="12.75">
      <c r="A10" s="57"/>
      <c r="B10" s="58" t="s">
        <v>0</v>
      </c>
      <c r="C10" s="59"/>
      <c r="D10" s="59"/>
      <c r="E10" s="60">
        <f>0.5*(C9+C11)</f>
        <v>0</v>
      </c>
      <c r="F10" s="60">
        <f>0.5*(D9+D11)</f>
        <v>0.2875</v>
      </c>
      <c r="G10" s="61">
        <f>(A11*1000+B11-A9*1000-B9)</f>
        <v>25</v>
      </c>
      <c r="H10" s="61">
        <f>E10*G10</f>
        <v>0</v>
      </c>
      <c r="I10" s="61">
        <f>F10*G10</f>
        <v>7.187499999999999</v>
      </c>
      <c r="J10" s="61">
        <f>MIN(H10:I10)</f>
        <v>0</v>
      </c>
      <c r="K10" s="61">
        <f>H10-J10</f>
        <v>0</v>
      </c>
      <c r="L10" s="61">
        <f>I10-J10</f>
        <v>7.187499999999999</v>
      </c>
      <c r="M10" s="62"/>
      <c r="N10" s="62"/>
    </row>
    <row r="11" spans="1:14" ht="12.75">
      <c r="A11" s="51">
        <v>223</v>
      </c>
      <c r="B11" s="52">
        <v>950</v>
      </c>
      <c r="C11" s="53">
        <v>0</v>
      </c>
      <c r="D11" s="53">
        <v>0.264</v>
      </c>
      <c r="E11" s="54"/>
      <c r="F11" s="54"/>
      <c r="G11" s="55"/>
      <c r="H11" s="55"/>
      <c r="I11" s="55"/>
      <c r="J11" s="55"/>
      <c r="K11" s="55"/>
      <c r="L11" s="63"/>
      <c r="M11" s="64">
        <f>IF((N9-M9+L10-K10)&lt;0,ABS(N9-M9+L10-K10),0)</f>
        <v>0</v>
      </c>
      <c r="N11" s="64">
        <f>IF((N9-M9+L10-K10)&gt;0,(N9-M9+L10-K10),0)</f>
        <v>7.187499999999999</v>
      </c>
    </row>
    <row r="12" spans="1:14" ht="12.75">
      <c r="A12" s="57"/>
      <c r="B12" s="58" t="s">
        <v>0</v>
      </c>
      <c r="C12" s="59"/>
      <c r="D12" s="59"/>
      <c r="E12" s="60">
        <f>0.5*(C11+C13)</f>
        <v>0</v>
      </c>
      <c r="F12" s="60">
        <f>0.5*(D11+D13)</f>
        <v>0.2815</v>
      </c>
      <c r="G12" s="61">
        <f>(A13*1000+B13-A11*1000-B11)</f>
        <v>40</v>
      </c>
      <c r="H12" s="61">
        <f>E12*G12</f>
        <v>0</v>
      </c>
      <c r="I12" s="61">
        <f>F12*G12</f>
        <v>11.259999999999998</v>
      </c>
      <c r="J12" s="61">
        <f>MIN(H12:I12)</f>
        <v>0</v>
      </c>
      <c r="K12" s="61">
        <f>H12-J12</f>
        <v>0</v>
      </c>
      <c r="L12" s="61">
        <f>I12-J12</f>
        <v>11.259999999999998</v>
      </c>
      <c r="M12" s="62" t="s">
        <v>0</v>
      </c>
      <c r="N12" s="62" t="s">
        <v>0</v>
      </c>
    </row>
    <row r="13" spans="1:14" ht="12.75">
      <c r="A13" s="51">
        <v>223</v>
      </c>
      <c r="B13" s="52">
        <v>990</v>
      </c>
      <c r="C13" s="53">
        <v>0</v>
      </c>
      <c r="D13" s="53">
        <v>0.299</v>
      </c>
      <c r="E13" s="54"/>
      <c r="F13" s="54"/>
      <c r="G13" s="55"/>
      <c r="H13" s="55"/>
      <c r="I13" s="55"/>
      <c r="J13" s="55"/>
      <c r="K13" s="55"/>
      <c r="L13" s="55"/>
      <c r="M13" s="64">
        <f>IF((N11-M11+L12-K12)&lt;0,ABS(N11-M11+L12-K12),0)</f>
        <v>0</v>
      </c>
      <c r="N13" s="64">
        <f>IF((N11-M11+L12-K12)&gt;0,(N11-M11+L12-K12),0)</f>
        <v>18.447499999999998</v>
      </c>
    </row>
    <row r="14" ht="12.75">
      <c r="A14" t="s">
        <v>0</v>
      </c>
    </row>
    <row r="15" ht="14.25">
      <c r="A15" t="s">
        <v>35</v>
      </c>
    </row>
    <row r="17" ht="14.25">
      <c r="A17" t="s">
        <v>34</v>
      </c>
    </row>
  </sheetData>
  <sheetProtection/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24">
      <selection activeCell="K40" sqref="K40"/>
    </sheetView>
  </sheetViews>
  <sheetFormatPr defaultColWidth="9.00390625" defaultRowHeight="12.75"/>
  <cols>
    <col min="1" max="1" width="4.00390625" style="0" customWidth="1"/>
    <col min="2" max="2" width="5.75390625" style="0" customWidth="1"/>
    <col min="3" max="3" width="6.00390625" style="0" customWidth="1"/>
    <col min="4" max="4" width="6.375" style="0" customWidth="1"/>
    <col min="5" max="5" width="6.875" style="0" customWidth="1"/>
    <col min="6" max="6" width="6.625" style="0" customWidth="1"/>
    <col min="7" max="7" width="10.00390625" style="0" customWidth="1"/>
    <col min="8" max="9" width="5.875" style="0" customWidth="1"/>
    <col min="10" max="10" width="9.875" style="0" customWidth="1"/>
    <col min="11" max="11" width="6.00390625" style="0" customWidth="1"/>
    <col min="12" max="12" width="5.875" style="0" customWidth="1"/>
    <col min="13" max="13" width="8.00390625" style="0" customWidth="1"/>
    <col min="14" max="14" width="7.875" style="0" customWidth="1"/>
  </cols>
  <sheetData>
    <row r="1" spans="1:14" ht="12.75">
      <c r="A1" s="1" t="s">
        <v>28</v>
      </c>
      <c r="B1" s="1"/>
      <c r="C1" s="2"/>
      <c r="D1" s="2"/>
      <c r="E1" s="2" t="s">
        <v>29</v>
      </c>
      <c r="F1" s="2"/>
      <c r="G1" s="3" t="s">
        <v>38</v>
      </c>
      <c r="H1" s="3" t="s">
        <v>39</v>
      </c>
      <c r="I1" s="3"/>
      <c r="J1" s="3"/>
      <c r="K1" s="3"/>
      <c r="L1" s="3"/>
      <c r="M1" s="3"/>
      <c r="N1" s="4" t="s">
        <v>0</v>
      </c>
    </row>
    <row r="2" spans="1:14" ht="12.75">
      <c r="A2" s="5" t="s">
        <v>37</v>
      </c>
      <c r="B2" s="5"/>
      <c r="C2" s="6"/>
      <c r="D2" s="6"/>
      <c r="E2" s="6"/>
      <c r="F2" s="6"/>
      <c r="G2" s="5"/>
      <c r="H2" s="5"/>
      <c r="I2" s="7"/>
      <c r="J2" s="8"/>
      <c r="K2" s="5"/>
      <c r="L2" s="5"/>
      <c r="M2" s="5"/>
      <c r="N2" s="6"/>
    </row>
    <row r="3" spans="1:14" ht="13.5" thickBot="1">
      <c r="A3" s="9" t="s">
        <v>0</v>
      </c>
      <c r="B3" s="10"/>
      <c r="C3" s="11" t="s">
        <v>0</v>
      </c>
      <c r="D3" s="11"/>
      <c r="E3" s="11" t="s">
        <v>0</v>
      </c>
      <c r="F3" s="12"/>
      <c r="G3" s="13" t="s">
        <v>0</v>
      </c>
      <c r="H3" s="1" t="s">
        <v>0</v>
      </c>
      <c r="I3" s="14" t="s">
        <v>0</v>
      </c>
      <c r="J3" s="10" t="s">
        <v>0</v>
      </c>
      <c r="K3" s="15" t="s">
        <v>1</v>
      </c>
      <c r="L3" s="16" t="s">
        <v>0</v>
      </c>
      <c r="M3" s="16"/>
      <c r="N3" s="14" t="s">
        <v>1</v>
      </c>
    </row>
    <row r="4" spans="1:14" ht="12.75">
      <c r="A4" s="65" t="s">
        <v>24</v>
      </c>
      <c r="B4" s="17"/>
      <c r="C4" s="18" t="s">
        <v>2</v>
      </c>
      <c r="D4" s="19"/>
      <c r="E4" s="20" t="s">
        <v>25</v>
      </c>
      <c r="F4" s="21"/>
      <c r="G4" s="22" t="s">
        <v>3</v>
      </c>
      <c r="H4" s="23" t="s">
        <v>26</v>
      </c>
      <c r="I4" s="24"/>
      <c r="J4" s="25" t="s">
        <v>4</v>
      </c>
      <c r="K4" s="26" t="s">
        <v>5</v>
      </c>
      <c r="L4" s="23"/>
      <c r="M4" s="27" t="s">
        <v>27</v>
      </c>
      <c r="N4" s="28"/>
    </row>
    <row r="5" spans="1:14" ht="13.5" thickBot="1">
      <c r="A5" s="29"/>
      <c r="B5" s="30"/>
      <c r="C5" s="31"/>
      <c r="D5" s="32"/>
      <c r="E5" s="33" t="s">
        <v>6</v>
      </c>
      <c r="F5" s="34"/>
      <c r="G5" s="35"/>
      <c r="H5" s="36" t="s">
        <v>7</v>
      </c>
      <c r="I5" s="37"/>
      <c r="J5" s="35" t="s">
        <v>8</v>
      </c>
      <c r="K5" s="38" t="s">
        <v>9</v>
      </c>
      <c r="L5" s="39"/>
      <c r="M5" s="40" t="s">
        <v>10</v>
      </c>
      <c r="N5" s="41" t="s">
        <v>11</v>
      </c>
    </row>
    <row r="6" spans="1:14" ht="13.5" thickBot="1">
      <c r="A6" s="42" t="s">
        <v>0</v>
      </c>
      <c r="B6" s="43"/>
      <c r="C6" s="44" t="s">
        <v>12</v>
      </c>
      <c r="D6" s="44" t="s">
        <v>13</v>
      </c>
      <c r="E6" s="44" t="s">
        <v>12</v>
      </c>
      <c r="F6" s="44" t="s">
        <v>13</v>
      </c>
      <c r="G6" s="45" t="s">
        <v>14</v>
      </c>
      <c r="H6" s="44" t="s">
        <v>15</v>
      </c>
      <c r="I6" s="44" t="s">
        <v>16</v>
      </c>
      <c r="J6" s="44" t="s">
        <v>17</v>
      </c>
      <c r="K6" s="44" t="s">
        <v>15</v>
      </c>
      <c r="L6" s="44" t="s">
        <v>16</v>
      </c>
      <c r="M6" s="44" t="s">
        <v>18</v>
      </c>
      <c r="N6" s="44" t="s">
        <v>19</v>
      </c>
    </row>
    <row r="7" spans="1:14" ht="13.5" thickBot="1">
      <c r="A7" s="46" t="s">
        <v>20</v>
      </c>
      <c r="B7" s="47" t="s">
        <v>21</v>
      </c>
      <c r="C7" s="48" t="s">
        <v>22</v>
      </c>
      <c r="D7" s="48" t="s">
        <v>22</v>
      </c>
      <c r="E7" s="48" t="s">
        <v>22</v>
      </c>
      <c r="F7" s="48" t="s">
        <v>22</v>
      </c>
      <c r="G7" s="47" t="s">
        <v>21</v>
      </c>
      <c r="H7" s="48" t="s">
        <v>23</v>
      </c>
      <c r="I7" s="48" t="s">
        <v>23</v>
      </c>
      <c r="J7" s="48" t="s">
        <v>23</v>
      </c>
      <c r="K7" s="48" t="s">
        <v>23</v>
      </c>
      <c r="L7" s="48" t="s">
        <v>23</v>
      </c>
      <c r="M7" s="48" t="s">
        <v>23</v>
      </c>
      <c r="N7" s="48" t="s">
        <v>23</v>
      </c>
    </row>
    <row r="8" spans="1:14" ht="12.75">
      <c r="A8" s="49">
        <v>1</v>
      </c>
      <c r="B8" s="49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  <c r="H8" s="50">
        <v>8</v>
      </c>
      <c r="I8" s="50">
        <v>9</v>
      </c>
      <c r="J8" s="50">
        <v>10</v>
      </c>
      <c r="K8" s="50">
        <v>12</v>
      </c>
      <c r="L8" s="50">
        <v>13</v>
      </c>
      <c r="M8" s="50">
        <v>14</v>
      </c>
      <c r="N8" s="50">
        <v>15</v>
      </c>
    </row>
    <row r="9" spans="1:14" ht="12.75">
      <c r="A9" s="51">
        <v>0</v>
      </c>
      <c r="B9" s="52">
        <v>0</v>
      </c>
      <c r="C9" s="53">
        <v>0</v>
      </c>
      <c r="D9" s="53">
        <v>0</v>
      </c>
      <c r="E9" s="54" t="s">
        <v>0</v>
      </c>
      <c r="F9" s="54" t="s">
        <v>0</v>
      </c>
      <c r="G9" s="55" t="s">
        <v>0</v>
      </c>
      <c r="H9" s="55" t="s">
        <v>0</v>
      </c>
      <c r="I9" s="55" t="s">
        <v>0</v>
      </c>
      <c r="J9" s="55" t="s">
        <v>0</v>
      </c>
      <c r="K9" s="55" t="s">
        <v>0</v>
      </c>
      <c r="L9" s="55" t="s">
        <v>0</v>
      </c>
      <c r="M9" s="56">
        <v>0</v>
      </c>
      <c r="N9" s="56">
        <v>0</v>
      </c>
    </row>
    <row r="10" spans="1:14" ht="12.75">
      <c r="A10" s="57"/>
      <c r="B10" s="58" t="s">
        <v>0</v>
      </c>
      <c r="C10" s="59"/>
      <c r="D10" s="59"/>
      <c r="E10" s="60">
        <f>0.5*(C9+C11)</f>
        <v>0</v>
      </c>
      <c r="F10" s="60">
        <f>0.5*(D9+D11)</f>
        <v>0.42</v>
      </c>
      <c r="G10" s="61">
        <f>(A11*1000+B11-A9*1000-B9)</f>
        <v>40</v>
      </c>
      <c r="H10" s="61">
        <f>E10*G10</f>
        <v>0</v>
      </c>
      <c r="I10" s="61">
        <f>F10*G10</f>
        <v>16.8</v>
      </c>
      <c r="J10" s="61">
        <f>MIN(H10:I10)</f>
        <v>0</v>
      </c>
      <c r="K10" s="61">
        <f>H10-J10</f>
        <v>0</v>
      </c>
      <c r="L10" s="61">
        <f>I10-J10</f>
        <v>16.8</v>
      </c>
      <c r="M10" s="62"/>
      <c r="N10" s="62"/>
    </row>
    <row r="11" spans="1:14" ht="12.75">
      <c r="A11" s="51">
        <v>0</v>
      </c>
      <c r="B11" s="52">
        <v>40</v>
      </c>
      <c r="C11" s="53">
        <v>0</v>
      </c>
      <c r="D11" s="53">
        <v>0.84</v>
      </c>
      <c r="E11" s="54"/>
      <c r="F11" s="54"/>
      <c r="G11" s="55"/>
      <c r="H11" s="55"/>
      <c r="I11" s="55"/>
      <c r="J11" s="55"/>
      <c r="K11" s="55"/>
      <c r="L11" s="63"/>
      <c r="M11" s="64">
        <f>IF((N9-M9+L10-K10)&lt;0,ABS(N9-M9+L10-K10),0)</f>
        <v>0</v>
      </c>
      <c r="N11" s="64">
        <f>IF((N9-M9+L10-K10)&gt;0,(N9-M9+L10-K10),0)</f>
        <v>16.8</v>
      </c>
    </row>
    <row r="12" spans="1:14" ht="12.75">
      <c r="A12" s="57"/>
      <c r="B12" s="58" t="s">
        <v>0</v>
      </c>
      <c r="C12" s="59"/>
      <c r="D12" s="59"/>
      <c r="E12" s="60">
        <f>0.5*(C11+C13)</f>
        <v>0</v>
      </c>
      <c r="F12" s="60">
        <f>0.5*(D11+D13)</f>
        <v>0.78</v>
      </c>
      <c r="G12" s="61">
        <f>(A13*1000+B13-A11*1000-B11)</f>
        <v>54</v>
      </c>
      <c r="H12" s="61">
        <f>E12*G12</f>
        <v>0</v>
      </c>
      <c r="I12" s="61">
        <f>F12*G12</f>
        <v>42.120000000000005</v>
      </c>
      <c r="J12" s="61">
        <f>MIN(H12:I12)</f>
        <v>0</v>
      </c>
      <c r="K12" s="61">
        <f>H12-J12</f>
        <v>0</v>
      </c>
      <c r="L12" s="61">
        <f>I12-J12</f>
        <v>42.120000000000005</v>
      </c>
      <c r="M12" s="62" t="s">
        <v>0</v>
      </c>
      <c r="N12" s="62" t="s">
        <v>0</v>
      </c>
    </row>
    <row r="13" spans="1:14" ht="12.75">
      <c r="A13" s="51">
        <v>0</v>
      </c>
      <c r="B13" s="52">
        <v>94</v>
      </c>
      <c r="C13" s="53">
        <v>0</v>
      </c>
      <c r="D13" s="53">
        <v>0.72</v>
      </c>
      <c r="E13" s="54"/>
      <c r="F13" s="54"/>
      <c r="G13" s="55"/>
      <c r="H13" s="55"/>
      <c r="I13" s="55"/>
      <c r="J13" s="55"/>
      <c r="K13" s="55"/>
      <c r="L13" s="55"/>
      <c r="M13" s="64">
        <f>IF((N11-M11+L12-K12)&lt;0,ABS(N11-M11+L12-K12),0)</f>
        <v>0</v>
      </c>
      <c r="N13" s="64">
        <f>IF((N11-M11+L12-K12)&gt;0,(N11-M11+L12-K12),0)</f>
        <v>58.92</v>
      </c>
    </row>
    <row r="14" spans="1:14" ht="12.75">
      <c r="A14" s="57"/>
      <c r="B14" s="58" t="s">
        <v>0</v>
      </c>
      <c r="C14" s="59"/>
      <c r="D14" s="59"/>
      <c r="E14" s="60">
        <f>0.5*(C13+C15)</f>
        <v>0</v>
      </c>
      <c r="F14" s="60">
        <f>0.5*(D13+D15)</f>
        <v>0.6799999999999999</v>
      </c>
      <c r="G14" s="61">
        <f>(A15*1000+B15-A13*1000-B13)</f>
        <v>60</v>
      </c>
      <c r="H14" s="61">
        <f>E14*G14</f>
        <v>0</v>
      </c>
      <c r="I14" s="61">
        <f>F14*G14</f>
        <v>40.8</v>
      </c>
      <c r="J14" s="61">
        <f>MIN(H14:I14)</f>
        <v>0</v>
      </c>
      <c r="K14" s="61">
        <f>H14-J14</f>
        <v>0</v>
      </c>
      <c r="L14" s="61">
        <f>I14-J14</f>
        <v>40.8</v>
      </c>
      <c r="M14" s="62"/>
      <c r="N14" s="62" t="s">
        <v>0</v>
      </c>
    </row>
    <row r="15" spans="1:14" ht="12.75">
      <c r="A15" s="51">
        <v>0</v>
      </c>
      <c r="B15" s="52">
        <v>154</v>
      </c>
      <c r="C15" s="53">
        <v>0</v>
      </c>
      <c r="D15" s="53">
        <v>0.64</v>
      </c>
      <c r="E15" s="54"/>
      <c r="F15" s="54"/>
      <c r="G15" s="55"/>
      <c r="H15" s="55"/>
      <c r="I15" s="55"/>
      <c r="J15" s="55"/>
      <c r="K15" s="55"/>
      <c r="L15" s="55"/>
      <c r="M15" s="64">
        <f>IF((N13-M13+L14-K14)&lt;0,ABS(N13-M13+L14-K14),0)</f>
        <v>0</v>
      </c>
      <c r="N15" s="64">
        <f>IF((N13-M13+L14-K14)&gt;0,(N13-M13+L14-K14),0)</f>
        <v>99.72</v>
      </c>
    </row>
    <row r="16" spans="1:14" ht="12.75">
      <c r="A16" s="57"/>
      <c r="B16" s="58"/>
      <c r="C16" s="59"/>
      <c r="D16" s="59"/>
      <c r="E16" s="60">
        <f>0.5*(C15+C17)</f>
        <v>0</v>
      </c>
      <c r="F16" s="60">
        <f>0.5*(D15+D17)</f>
        <v>0.7</v>
      </c>
      <c r="G16" s="61">
        <f>(A17*1000+B17-A15*1000-B15)</f>
        <v>56</v>
      </c>
      <c r="H16" s="61">
        <f>E16*G16</f>
        <v>0</v>
      </c>
      <c r="I16" s="61">
        <f>F16*G16</f>
        <v>39.199999999999996</v>
      </c>
      <c r="J16" s="61">
        <f>MIN(H16:I16)</f>
        <v>0</v>
      </c>
      <c r="K16" s="61">
        <f>H16-J16</f>
        <v>0</v>
      </c>
      <c r="L16" s="61">
        <f>I16-J16</f>
        <v>39.199999999999996</v>
      </c>
      <c r="M16" s="62" t="s">
        <v>0</v>
      </c>
      <c r="N16" s="62" t="s">
        <v>0</v>
      </c>
    </row>
    <row r="17" spans="1:14" ht="12.75">
      <c r="A17" s="51">
        <v>0</v>
      </c>
      <c r="B17" s="52">
        <v>210</v>
      </c>
      <c r="C17" s="53">
        <v>0</v>
      </c>
      <c r="D17" s="53">
        <v>0.76</v>
      </c>
      <c r="E17" s="54"/>
      <c r="F17" s="54"/>
      <c r="G17" s="55"/>
      <c r="H17" s="55"/>
      <c r="I17" s="55"/>
      <c r="J17" s="55"/>
      <c r="K17" s="55" t="s">
        <v>0</v>
      </c>
      <c r="L17" s="55"/>
      <c r="M17" s="64">
        <f>IF((N15-M15+L16-K16)&lt;0,ABS(N15-M15+L16-K16),0)</f>
        <v>0</v>
      </c>
      <c r="N17" s="64">
        <f>IF((N15-M15+L16-K16)&gt;0,(N15-M15+L16-K16),0)</f>
        <v>138.92</v>
      </c>
    </row>
    <row r="18" spans="1:14" ht="12.75">
      <c r="A18" s="57"/>
      <c r="B18" s="58"/>
      <c r="C18" s="59"/>
      <c r="D18" s="59"/>
      <c r="E18" s="60">
        <f>0.5*(C17+C19)</f>
        <v>0</v>
      </c>
      <c r="F18" s="60">
        <f>0.5*(D17+D19)</f>
        <v>0.62</v>
      </c>
      <c r="G18" s="61">
        <f>(A19*1000+B19-A17*1000-B17)</f>
        <v>22</v>
      </c>
      <c r="H18" s="61">
        <f>E18*G18</f>
        <v>0</v>
      </c>
      <c r="I18" s="61">
        <f>F18*G18</f>
        <v>13.64</v>
      </c>
      <c r="J18" s="61">
        <f>MIN(H18:I18)</f>
        <v>0</v>
      </c>
      <c r="K18" s="61">
        <f>H18-J18</f>
        <v>0</v>
      </c>
      <c r="L18" s="61">
        <f>I18-J18</f>
        <v>13.64</v>
      </c>
      <c r="M18" s="62" t="s">
        <v>0</v>
      </c>
      <c r="N18" s="62" t="s">
        <v>0</v>
      </c>
    </row>
    <row r="19" spans="1:14" ht="12.75">
      <c r="A19" s="51">
        <v>0</v>
      </c>
      <c r="B19" s="52">
        <v>232</v>
      </c>
      <c r="C19" s="53">
        <v>0</v>
      </c>
      <c r="D19" s="53">
        <v>0.48</v>
      </c>
      <c r="E19" s="54"/>
      <c r="F19" s="54"/>
      <c r="G19" s="55"/>
      <c r="H19" s="55" t="s">
        <v>0</v>
      </c>
      <c r="I19" s="55"/>
      <c r="J19" s="55" t="s">
        <v>0</v>
      </c>
      <c r="K19" s="55"/>
      <c r="L19" s="55"/>
      <c r="M19" s="64">
        <f>IF((N17-M17+L18-K18)&lt;0,ABS(N17-M17+L18-K18),0)</f>
        <v>0</v>
      </c>
      <c r="N19" s="64">
        <f>IF((N17-M17+L18-K18)&gt;0,(N17-M17+L18-K18),0)</f>
        <v>152.56</v>
      </c>
    </row>
    <row r="20" spans="1:14" ht="12.75">
      <c r="A20" s="57"/>
      <c r="B20" s="58"/>
      <c r="C20" s="59"/>
      <c r="D20" s="59"/>
      <c r="E20" s="60">
        <f>0.5*(C19+C21)</f>
        <v>0</v>
      </c>
      <c r="F20" s="60">
        <f>0.5*(D19+D21)</f>
        <v>0.5</v>
      </c>
      <c r="G20" s="61">
        <f>(A21*1000+B21-A19*1000-B19)</f>
        <v>36</v>
      </c>
      <c r="H20" s="61">
        <f>E20*G20</f>
        <v>0</v>
      </c>
      <c r="I20" s="61">
        <f>F20*G20</f>
        <v>18</v>
      </c>
      <c r="J20" s="61">
        <f>MIN(H20:I20)</f>
        <v>0</v>
      </c>
      <c r="K20" s="61">
        <f>H20-J20</f>
        <v>0</v>
      </c>
      <c r="L20" s="61">
        <f>I20-J20</f>
        <v>18</v>
      </c>
      <c r="M20" s="62" t="s">
        <v>0</v>
      </c>
      <c r="N20" s="62" t="s">
        <v>0</v>
      </c>
    </row>
    <row r="21" spans="1:14" ht="12.75">
      <c r="A21" s="51">
        <v>0</v>
      </c>
      <c r="B21" s="52">
        <v>268</v>
      </c>
      <c r="C21" s="53">
        <v>0</v>
      </c>
      <c r="D21" s="53">
        <v>0.52</v>
      </c>
      <c r="E21" s="54"/>
      <c r="F21" s="54"/>
      <c r="G21" s="55"/>
      <c r="H21" s="55"/>
      <c r="I21" s="55"/>
      <c r="J21" s="55"/>
      <c r="K21" s="55"/>
      <c r="L21" s="55"/>
      <c r="M21" s="64">
        <f>IF((N19-M19+L20-K20)&lt;0,ABS(N19-M19+L20-K20),0)</f>
        <v>0</v>
      </c>
      <c r="N21" s="64">
        <f>IF((N19-M19+L20-K20)&gt;0,(N19-M19+L20-K20),0)</f>
        <v>170.56</v>
      </c>
    </row>
    <row r="22" spans="1:14" ht="12.75">
      <c r="A22" s="57"/>
      <c r="B22" s="58"/>
      <c r="C22" s="59"/>
      <c r="D22" s="59"/>
      <c r="E22" s="60">
        <f>0.5*(C21+C23)</f>
        <v>0</v>
      </c>
      <c r="F22" s="60">
        <f>0.5*(D21+D23)</f>
        <v>0.63</v>
      </c>
      <c r="G22" s="61">
        <f>(A23*1000+B23-A21*1000-B21)</f>
        <v>54</v>
      </c>
      <c r="H22" s="61">
        <f>E22*G22</f>
        <v>0</v>
      </c>
      <c r="I22" s="61">
        <f>F22*G22</f>
        <v>34.02</v>
      </c>
      <c r="J22" s="61">
        <f>MIN(H22:I22)</f>
        <v>0</v>
      </c>
      <c r="K22" s="61">
        <f>H22-J22</f>
        <v>0</v>
      </c>
      <c r="L22" s="61">
        <f>I22-J22</f>
        <v>34.02</v>
      </c>
      <c r="M22" s="62" t="s">
        <v>0</v>
      </c>
      <c r="N22" s="62" t="s">
        <v>0</v>
      </c>
    </row>
    <row r="23" spans="1:14" ht="12.75">
      <c r="A23" s="51">
        <v>0</v>
      </c>
      <c r="B23" s="52">
        <v>322</v>
      </c>
      <c r="C23" s="53">
        <v>0</v>
      </c>
      <c r="D23" s="53">
        <v>0.74</v>
      </c>
      <c r="E23" s="54"/>
      <c r="F23" s="54"/>
      <c r="G23" s="55"/>
      <c r="H23" s="55"/>
      <c r="I23" s="55"/>
      <c r="J23" s="55"/>
      <c r="K23" s="55"/>
      <c r="L23" s="55"/>
      <c r="M23" s="64">
        <f>IF((N21-M21+L22-K22)&lt;0,ABS(N21-M21+L22-K22),0)</f>
        <v>0</v>
      </c>
      <c r="N23" s="64">
        <f>IF((N21-M21+L22-K22)&gt;0,(N21-M21+L22-K22),0)</f>
        <v>204.58</v>
      </c>
    </row>
    <row r="24" spans="1:14" ht="12.75">
      <c r="A24" s="57"/>
      <c r="B24" s="58"/>
      <c r="C24" s="59"/>
      <c r="D24" s="59"/>
      <c r="E24" s="60">
        <f>0.5*(C23+C25)</f>
        <v>0</v>
      </c>
      <c r="F24" s="60">
        <f>0.5*(D23+D25)</f>
        <v>0.62</v>
      </c>
      <c r="G24" s="61">
        <f>(A25*1000+B25-A23*1000-B23)</f>
        <v>48</v>
      </c>
      <c r="H24" s="61">
        <f>E24*G24</f>
        <v>0</v>
      </c>
      <c r="I24" s="61">
        <f>F24*G24</f>
        <v>29.759999999999998</v>
      </c>
      <c r="J24" s="61">
        <f>MIN(H24:I24)</f>
        <v>0</v>
      </c>
      <c r="K24" s="61">
        <f>H24-J24</f>
        <v>0</v>
      </c>
      <c r="L24" s="61">
        <f>I24-J24</f>
        <v>29.759999999999998</v>
      </c>
      <c r="M24" s="62" t="s">
        <v>0</v>
      </c>
      <c r="N24" s="62" t="s">
        <v>0</v>
      </c>
    </row>
    <row r="25" spans="1:14" ht="12.75">
      <c r="A25" s="51">
        <v>0</v>
      </c>
      <c r="B25" s="52">
        <v>370</v>
      </c>
      <c r="C25" s="53">
        <v>0</v>
      </c>
      <c r="D25" s="53">
        <v>0.5</v>
      </c>
      <c r="E25" s="54"/>
      <c r="F25" s="54"/>
      <c r="G25" s="55"/>
      <c r="H25" s="55"/>
      <c r="I25" s="55"/>
      <c r="J25" s="55"/>
      <c r="K25" s="55"/>
      <c r="L25" s="55"/>
      <c r="M25" s="64">
        <f>IF((N23-M23+L24-K24)&lt;0,ABS(N23-M23+L24-K24),0)</f>
        <v>0</v>
      </c>
      <c r="N25" s="64">
        <f>IF((N23-M23+L24-K24)&gt;0,(N23-M23+L24-K24),0)</f>
        <v>234.34</v>
      </c>
    </row>
    <row r="26" spans="1:14" ht="12.75">
      <c r="A26" s="57"/>
      <c r="B26" s="58"/>
      <c r="C26" s="59"/>
      <c r="D26" s="59"/>
      <c r="E26" s="60">
        <f>0.5*(C25+C27)</f>
        <v>0</v>
      </c>
      <c r="F26" s="60">
        <f>0.5*(D25+D27)</f>
        <v>0.5449999999999999</v>
      </c>
      <c r="G26" s="61">
        <f>(A27*1000+B27-A25*1000-B25)</f>
        <v>80</v>
      </c>
      <c r="H26" s="61">
        <f>E26*G26</f>
        <v>0</v>
      </c>
      <c r="I26" s="61">
        <f>F26*G26</f>
        <v>43.599999999999994</v>
      </c>
      <c r="J26" s="61">
        <f>MIN(H26:I26)</f>
        <v>0</v>
      </c>
      <c r="K26" s="61">
        <f>H26-J26</f>
        <v>0</v>
      </c>
      <c r="L26" s="61">
        <f>I26-J26</f>
        <v>43.599999999999994</v>
      </c>
      <c r="M26" s="62"/>
      <c r="N26" s="62" t="s">
        <v>0</v>
      </c>
    </row>
    <row r="27" spans="1:14" ht="12.75">
      <c r="A27" s="51">
        <v>0</v>
      </c>
      <c r="B27" s="52">
        <v>450</v>
      </c>
      <c r="C27" s="53">
        <v>0</v>
      </c>
      <c r="D27" s="53">
        <v>0.59</v>
      </c>
      <c r="E27" s="54"/>
      <c r="F27" s="54"/>
      <c r="G27" s="55"/>
      <c r="H27" s="55"/>
      <c r="I27" s="55"/>
      <c r="J27" s="55"/>
      <c r="K27" s="55"/>
      <c r="L27" s="55"/>
      <c r="M27" s="64">
        <f>IF((N25-M25+L26-K26)&lt;0,ABS(N25-M25+L26-K26),0)</f>
        <v>0</v>
      </c>
      <c r="N27" s="64">
        <f>IF((N25-M25+L26-K26)&gt;0,(N25-M25+L26-K26),0)</f>
        <v>277.94</v>
      </c>
    </row>
    <row r="28" spans="1:14" ht="12.75">
      <c r="A28" s="57"/>
      <c r="B28" s="58"/>
      <c r="C28" s="59"/>
      <c r="D28" s="59"/>
      <c r="E28" s="60">
        <f>0.5*(C27+C29)</f>
        <v>0</v>
      </c>
      <c r="F28" s="60">
        <f>0.5*(D27+D29)</f>
        <v>0.655</v>
      </c>
      <c r="G28" s="61">
        <f>(A29*1000+B29-A27*1000-B27)</f>
        <v>13</v>
      </c>
      <c r="H28" s="61">
        <f>E28*G28</f>
        <v>0</v>
      </c>
      <c r="I28" s="61">
        <f>F28*G28</f>
        <v>8.515</v>
      </c>
      <c r="J28" s="61">
        <f>MIN(H28:I28)</f>
        <v>0</v>
      </c>
      <c r="K28" s="61">
        <f>H28-J28</f>
        <v>0</v>
      </c>
      <c r="L28" s="61">
        <f>I28-J28</f>
        <v>8.515</v>
      </c>
      <c r="M28" s="62" t="s">
        <v>0</v>
      </c>
      <c r="N28" s="62" t="s">
        <v>0</v>
      </c>
    </row>
    <row r="29" spans="1:14" ht="12.75">
      <c r="A29" s="51">
        <v>0</v>
      </c>
      <c r="B29" s="52">
        <v>463</v>
      </c>
      <c r="C29" s="53">
        <v>0</v>
      </c>
      <c r="D29" s="53">
        <v>0.72</v>
      </c>
      <c r="E29" s="54"/>
      <c r="F29" s="54"/>
      <c r="G29" s="55"/>
      <c r="H29" s="55"/>
      <c r="I29" s="55"/>
      <c r="J29" s="55"/>
      <c r="K29" s="55"/>
      <c r="L29" s="55"/>
      <c r="M29" s="64">
        <f>IF((N27-M27+L28-K28)&lt;0,ABS(N27-M27+L28-K28),0)</f>
        <v>0</v>
      </c>
      <c r="N29" s="64">
        <f>IF((N27-M27+L28-K28)&gt;0,(N27-M27+L28-K28),0)</f>
        <v>286.455</v>
      </c>
    </row>
    <row r="30" spans="1:14" ht="12.75">
      <c r="A30" s="57"/>
      <c r="B30" s="58"/>
      <c r="C30" s="59"/>
      <c r="D30" s="59"/>
      <c r="E30" s="60">
        <f>0.5*(C29+C31)</f>
        <v>0</v>
      </c>
      <c r="F30" s="60">
        <f>0.5*(D29+D31)</f>
        <v>0.6699999999999999</v>
      </c>
      <c r="G30" s="61">
        <f>(A31*1000+B31-A29*1000-B29)</f>
        <v>12</v>
      </c>
      <c r="H30" s="61">
        <f>E30*G30</f>
        <v>0</v>
      </c>
      <c r="I30" s="61">
        <f>F30*G30</f>
        <v>8.04</v>
      </c>
      <c r="J30" s="61">
        <f>MIN(H30:I30)</f>
        <v>0</v>
      </c>
      <c r="K30" s="61">
        <f>H30-J30</f>
        <v>0</v>
      </c>
      <c r="L30" s="61">
        <f>I30-J30</f>
        <v>8.04</v>
      </c>
      <c r="M30" s="62" t="s">
        <v>0</v>
      </c>
      <c r="N30" s="62" t="s">
        <v>0</v>
      </c>
    </row>
    <row r="31" spans="1:14" ht="12.75">
      <c r="A31" s="51">
        <v>0</v>
      </c>
      <c r="B31" s="52">
        <v>475</v>
      </c>
      <c r="C31" s="53">
        <v>0</v>
      </c>
      <c r="D31" s="53">
        <v>0.62</v>
      </c>
      <c r="E31" s="54"/>
      <c r="F31" s="54"/>
      <c r="G31" s="55"/>
      <c r="H31" s="55"/>
      <c r="I31" s="55"/>
      <c r="J31" s="55"/>
      <c r="K31" s="55"/>
      <c r="L31" s="55"/>
      <c r="M31" s="64">
        <f>IF((N29-M29+L30-K30)&lt;0,ABS(N29-M29+L30-K30),0)</f>
        <v>0</v>
      </c>
      <c r="N31" s="64">
        <f>IF((N29-M29+L30-K30)&gt;0,(N29-M29+L30-K30),0)</f>
        <v>294.495</v>
      </c>
    </row>
    <row r="32" spans="1:14" ht="12.75">
      <c r="A32" s="57"/>
      <c r="B32" s="58"/>
      <c r="C32" s="59"/>
      <c r="D32" s="59"/>
      <c r="E32" s="60">
        <f>0.5*(C31+C33)</f>
        <v>0</v>
      </c>
      <c r="F32" s="60">
        <f>0.5*(D31+D33)</f>
        <v>0.655</v>
      </c>
      <c r="G32" s="61">
        <f>(A33*1000+B33-A31*1000-B31)</f>
        <v>57</v>
      </c>
      <c r="H32" s="61">
        <f>E32*G32</f>
        <v>0</v>
      </c>
      <c r="I32" s="61">
        <f>F32*G32</f>
        <v>37.335</v>
      </c>
      <c r="J32" s="61">
        <f>MIN(H32:I32)</f>
        <v>0</v>
      </c>
      <c r="K32" s="61">
        <f>H32-J32</f>
        <v>0</v>
      </c>
      <c r="L32" s="61">
        <f>I32-J32</f>
        <v>37.335</v>
      </c>
      <c r="M32" s="68" t="s">
        <v>0</v>
      </c>
      <c r="N32" s="68" t="s">
        <v>0</v>
      </c>
    </row>
    <row r="33" spans="1:14" ht="12.75">
      <c r="A33" s="51">
        <v>0</v>
      </c>
      <c r="B33" s="52">
        <v>532</v>
      </c>
      <c r="C33" s="53">
        <v>0</v>
      </c>
      <c r="D33" s="53">
        <v>0.69</v>
      </c>
      <c r="E33" s="54"/>
      <c r="F33" s="54"/>
      <c r="G33" s="55"/>
      <c r="H33" s="55"/>
      <c r="I33" s="55"/>
      <c r="J33" s="55"/>
      <c r="K33" s="55"/>
      <c r="L33" s="67"/>
      <c r="M33" s="64">
        <f>IF((N31-M31+L32-K32)&lt;0,ABS(N31-M31+L32-K32),0)</f>
        <v>0</v>
      </c>
      <c r="N33" s="64">
        <f>IF((N31-M31+L32-K32)&gt;0,(N31-M31+L32-K32),0)</f>
        <v>331.83</v>
      </c>
    </row>
    <row r="34" spans="1:16" ht="13.5" thickBot="1">
      <c r="A34" s="57"/>
      <c r="B34" s="58"/>
      <c r="C34" s="59"/>
      <c r="D34" s="59"/>
      <c r="E34" s="60">
        <f>0.5*(C33+C35)</f>
        <v>0</v>
      </c>
      <c r="F34" s="60">
        <f>0.5*(D33+D35)</f>
        <v>0.5249999999999999</v>
      </c>
      <c r="G34" s="61">
        <f>(A35*1000+B35-A33*1000-B33)</f>
        <v>68</v>
      </c>
      <c r="H34" s="61">
        <f>E34*G34</f>
        <v>0</v>
      </c>
      <c r="I34" s="61">
        <f>F34*G34</f>
        <v>35.699999999999996</v>
      </c>
      <c r="J34" s="61">
        <f>MIN(H34:I34)</f>
        <v>0</v>
      </c>
      <c r="K34" s="61">
        <f>H34-J34</f>
        <v>0</v>
      </c>
      <c r="L34" s="61">
        <f>I34-J34</f>
        <v>35.699999999999996</v>
      </c>
      <c r="M34" s="71" t="s">
        <v>0</v>
      </c>
      <c r="N34" s="71" t="s">
        <v>0</v>
      </c>
      <c r="O34" s="72"/>
      <c r="P34" s="73" t="s">
        <v>0</v>
      </c>
    </row>
    <row r="35" spans="1:14" ht="13.5" thickBot="1">
      <c r="A35" s="51">
        <v>0</v>
      </c>
      <c r="B35" s="52">
        <v>600</v>
      </c>
      <c r="C35" s="53">
        <v>0</v>
      </c>
      <c r="D35" s="53">
        <v>0.36</v>
      </c>
      <c r="E35" s="54"/>
      <c r="F35" s="54"/>
      <c r="G35" s="55"/>
      <c r="H35" s="55"/>
      <c r="I35" s="55"/>
      <c r="J35" s="55"/>
      <c r="K35" s="55"/>
      <c r="L35" s="67"/>
      <c r="M35" s="69">
        <f>IF((N33-M33+L34-K34)&lt;0,ABS(N33-M33+L34-K34),0)</f>
        <v>0</v>
      </c>
      <c r="N35" s="70">
        <f>IF((N33-M33+L34-K34)&gt;0,(N33-M33+L34-K34),0)</f>
        <v>367.53</v>
      </c>
    </row>
    <row r="36" spans="1:14" ht="12.75">
      <c r="A36" s="57"/>
      <c r="B36" s="58"/>
      <c r="C36" s="59"/>
      <c r="D36" s="66"/>
      <c r="E36" s="60">
        <f>0.5*(C35+C37)</f>
        <v>0</v>
      </c>
      <c r="F36" s="60">
        <f>0.5*(D35+D37)</f>
        <v>0.18</v>
      </c>
      <c r="G36" s="61">
        <f>(A37*1000+B37-A35*1000-B35)</f>
        <v>76</v>
      </c>
      <c r="H36" s="61">
        <f>E36*G36</f>
        <v>0</v>
      </c>
      <c r="I36" s="61">
        <f>F36*G36</f>
        <v>13.68</v>
      </c>
      <c r="J36" s="61">
        <f>MIN(H36:I36)</f>
        <v>0</v>
      </c>
      <c r="K36" s="61">
        <f>H36-J36</f>
        <v>0</v>
      </c>
      <c r="L36" s="61">
        <f>I36-J36</f>
        <v>13.68</v>
      </c>
      <c r="M36" s="71" t="s">
        <v>0</v>
      </c>
      <c r="N36" s="71" t="s">
        <v>0</v>
      </c>
    </row>
    <row r="37" spans="1:14" ht="12.75">
      <c r="A37" s="51">
        <v>0</v>
      </c>
      <c r="B37" s="52">
        <v>676</v>
      </c>
      <c r="C37" s="53">
        <v>0</v>
      </c>
      <c r="D37" s="53">
        <v>0</v>
      </c>
      <c r="E37" s="54"/>
      <c r="F37" s="54"/>
      <c r="G37" s="55"/>
      <c r="H37" s="55"/>
      <c r="I37" s="55"/>
      <c r="J37" s="55"/>
      <c r="K37" s="55"/>
      <c r="L37" s="55"/>
      <c r="M37" s="64">
        <f>IF((N35-M35+L36-K36)&lt;0,ABS(N35-M35+L36-K36),0)</f>
        <v>0</v>
      </c>
      <c r="N37" s="64">
        <f>IF((N35-M35+L36-K36)&gt;0,(N35-M35+L36-K36),0)</f>
        <v>381.21</v>
      </c>
    </row>
    <row r="38" spans="1:14" ht="12.75">
      <c r="A38" s="57"/>
      <c r="B38" s="58"/>
      <c r="C38" s="59"/>
      <c r="D38" s="59"/>
      <c r="E38" s="60">
        <f>0.5*(C37+C39)</f>
        <v>0</v>
      </c>
      <c r="F38" s="60">
        <f>0.5*(D37+D39)</f>
        <v>0</v>
      </c>
      <c r="G38" s="61">
        <f>(A39*1000+B39-A37*1000-B37)</f>
        <v>24</v>
      </c>
      <c r="H38" s="61">
        <f>E38*G38</f>
        <v>0</v>
      </c>
      <c r="I38" s="61">
        <f>F38*G38</f>
        <v>0</v>
      </c>
      <c r="J38" s="61">
        <f>MIN(H38:I38)</f>
        <v>0</v>
      </c>
      <c r="K38" s="61">
        <f>H38-J38</f>
        <v>0</v>
      </c>
      <c r="L38" s="61">
        <f>I38-J38</f>
        <v>0</v>
      </c>
      <c r="M38" s="68" t="s">
        <v>0</v>
      </c>
      <c r="N38" s="68" t="s">
        <v>0</v>
      </c>
    </row>
    <row r="39" spans="1:14" ht="12.75">
      <c r="A39" s="51">
        <v>0</v>
      </c>
      <c r="B39" s="52">
        <v>700</v>
      </c>
      <c r="C39" s="53">
        <v>0</v>
      </c>
      <c r="D39" s="53">
        <v>0</v>
      </c>
      <c r="E39" s="54"/>
      <c r="F39" s="54"/>
      <c r="G39" s="55"/>
      <c r="H39" s="55"/>
      <c r="I39" s="55"/>
      <c r="J39" s="55"/>
      <c r="K39" s="55"/>
      <c r="L39" s="67"/>
      <c r="M39" s="64">
        <f>IF((N37-M37+L38-K38)&lt;0,ABS(N37-M37+L38-K38),0)</f>
        <v>0</v>
      </c>
      <c r="N39" s="64">
        <f>IF((N37-M37+L38-K38)&gt;0,(N37-M37+L38-K38),0)</f>
        <v>381.21</v>
      </c>
    </row>
    <row r="40" spans="1:14" ht="13.5" thickBot="1">
      <c r="A40" s="57"/>
      <c r="B40" s="58"/>
      <c r="C40" s="59"/>
      <c r="D40" s="59"/>
      <c r="E40" s="60">
        <f>0.5*(C39+C41)</f>
        <v>0</v>
      </c>
      <c r="F40" s="60">
        <f>0.5*(D39+D41)</f>
        <v>0</v>
      </c>
      <c r="G40" s="61">
        <f>(A41*1000+B41-A39*1000-B39)</f>
        <v>7</v>
      </c>
      <c r="H40" s="61">
        <f>E40*G40</f>
        <v>0</v>
      </c>
      <c r="I40" s="61">
        <f>F40*G40</f>
        <v>0</v>
      </c>
      <c r="J40" s="61">
        <f>MIN(H40:I40)</f>
        <v>0</v>
      </c>
      <c r="K40" s="61">
        <f>H40-J40</f>
        <v>0</v>
      </c>
      <c r="L40" s="61">
        <f>I40-J40</f>
        <v>0</v>
      </c>
      <c r="M40" s="71" t="s">
        <v>0</v>
      </c>
      <c r="N40" s="71" t="s">
        <v>0</v>
      </c>
    </row>
    <row r="41" spans="1:14" ht="13.5" thickBot="1">
      <c r="A41" s="51">
        <v>0</v>
      </c>
      <c r="B41" s="52">
        <v>707</v>
      </c>
      <c r="C41" s="53">
        <v>0</v>
      </c>
      <c r="D41" s="53">
        <v>0</v>
      </c>
      <c r="E41" s="54"/>
      <c r="F41" s="54"/>
      <c r="G41" s="55"/>
      <c r="H41" s="55"/>
      <c r="I41" s="55"/>
      <c r="J41" s="55"/>
      <c r="K41" s="55"/>
      <c r="L41" s="67"/>
      <c r="M41" s="69">
        <f>IF((N39-M39+L40-K40)&lt;0,ABS(N39-M39+L40-K40),0)</f>
        <v>0</v>
      </c>
      <c r="N41" s="70">
        <f>IF((N39-M39+L40-K40)&gt;0,(N39-M39+L40-K40),0)</f>
        <v>381.21</v>
      </c>
    </row>
    <row r="42" spans="1:4" ht="12.75">
      <c r="A42" s="57"/>
      <c r="B42" s="58"/>
      <c r="C42" s="59"/>
      <c r="D42" s="66"/>
    </row>
  </sheetData>
  <sheetProtection/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7"/>
  <sheetViews>
    <sheetView tabSelected="1" view="pageBreakPreview" zoomScaleSheetLayoutView="100" zoomScalePageLayoutView="0" workbookViewId="0" topLeftCell="A44">
      <selection activeCell="A74" sqref="A74:N97"/>
    </sheetView>
  </sheetViews>
  <sheetFormatPr defaultColWidth="9.00390625" defaultRowHeight="12.75"/>
  <cols>
    <col min="1" max="1" width="4.00390625" style="0" customWidth="1"/>
    <col min="2" max="2" width="5.75390625" style="0" customWidth="1"/>
    <col min="3" max="3" width="6.00390625" style="0" customWidth="1"/>
    <col min="4" max="4" width="6.375" style="0" customWidth="1"/>
    <col min="5" max="5" width="6.875" style="0" customWidth="1"/>
    <col min="6" max="6" width="6.625" style="0" customWidth="1"/>
    <col min="7" max="7" width="10.00390625" style="0" customWidth="1"/>
    <col min="8" max="9" width="5.875" style="0" customWidth="1"/>
    <col min="10" max="10" width="9.875" style="0" customWidth="1"/>
    <col min="11" max="11" width="6.00390625" style="0" customWidth="1"/>
    <col min="12" max="12" width="5.875" style="0" customWidth="1"/>
    <col min="13" max="13" width="8.00390625" style="0" customWidth="1"/>
    <col min="14" max="14" width="7.875" style="0" customWidth="1"/>
  </cols>
  <sheetData>
    <row r="1" spans="1:14" ht="12.75">
      <c r="A1" s="1" t="s">
        <v>40</v>
      </c>
      <c r="B1" s="1"/>
      <c r="C1" s="2"/>
      <c r="D1" s="2"/>
      <c r="E1" s="2"/>
      <c r="F1" s="2" t="s">
        <v>42</v>
      </c>
      <c r="G1" s="3" t="s">
        <v>41</v>
      </c>
      <c r="H1" s="3"/>
      <c r="I1" s="3"/>
      <c r="J1" s="3"/>
      <c r="K1" s="3"/>
      <c r="L1" s="3"/>
      <c r="M1" s="3"/>
      <c r="N1" s="4" t="s">
        <v>0</v>
      </c>
    </row>
    <row r="2" spans="1:14" ht="12.75">
      <c r="A2" s="5"/>
      <c r="B2" s="5"/>
      <c r="C2" s="6"/>
      <c r="D2" s="6"/>
      <c r="E2" s="6"/>
      <c r="F2" s="6"/>
      <c r="G2" s="5"/>
      <c r="H2" s="5"/>
      <c r="I2" s="7"/>
      <c r="J2" s="8"/>
      <c r="K2" s="5"/>
      <c r="L2" s="5"/>
      <c r="M2" s="5"/>
      <c r="N2" s="6"/>
    </row>
    <row r="3" spans="1:14" ht="13.5" thickBot="1">
      <c r="A3" s="9" t="s">
        <v>0</v>
      </c>
      <c r="B3" s="10"/>
      <c r="C3" s="11" t="s">
        <v>0</v>
      </c>
      <c r="D3" s="11"/>
      <c r="E3" s="11" t="s">
        <v>0</v>
      </c>
      <c r="F3" s="12"/>
      <c r="G3" s="13" t="s">
        <v>0</v>
      </c>
      <c r="H3" s="1" t="s">
        <v>0</v>
      </c>
      <c r="I3" s="14" t="s">
        <v>0</v>
      </c>
      <c r="J3" s="10" t="s">
        <v>0</v>
      </c>
      <c r="K3" s="15" t="s">
        <v>1</v>
      </c>
      <c r="L3" s="16" t="s">
        <v>0</v>
      </c>
      <c r="M3" s="16"/>
      <c r="N3" s="14" t="s">
        <v>1</v>
      </c>
    </row>
    <row r="4" spans="1:14" ht="12.75">
      <c r="A4" s="65" t="s">
        <v>24</v>
      </c>
      <c r="B4" s="17"/>
      <c r="C4" s="18" t="s">
        <v>2</v>
      </c>
      <c r="D4" s="19"/>
      <c r="E4" s="20" t="s">
        <v>25</v>
      </c>
      <c r="F4" s="21"/>
      <c r="G4" s="22" t="s">
        <v>3</v>
      </c>
      <c r="H4" s="23" t="s">
        <v>26</v>
      </c>
      <c r="I4" s="24"/>
      <c r="J4" s="25" t="s">
        <v>4</v>
      </c>
      <c r="K4" s="26" t="s">
        <v>5</v>
      </c>
      <c r="L4" s="23"/>
      <c r="M4" s="27" t="s">
        <v>27</v>
      </c>
      <c r="N4" s="28"/>
    </row>
    <row r="5" spans="1:14" ht="13.5" thickBot="1">
      <c r="A5" s="29"/>
      <c r="B5" s="30"/>
      <c r="C5" s="31"/>
      <c r="D5" s="32"/>
      <c r="E5" s="33" t="s">
        <v>6</v>
      </c>
      <c r="F5" s="34"/>
      <c r="G5" s="35"/>
      <c r="H5" s="36" t="s">
        <v>7</v>
      </c>
      <c r="I5" s="37"/>
      <c r="J5" s="35" t="s">
        <v>8</v>
      </c>
      <c r="K5" s="38" t="s">
        <v>9</v>
      </c>
      <c r="L5" s="39"/>
      <c r="M5" s="40" t="s">
        <v>10</v>
      </c>
      <c r="N5" s="41" t="s">
        <v>11</v>
      </c>
    </row>
    <row r="6" spans="1:14" ht="13.5" thickBot="1">
      <c r="A6" s="42" t="s">
        <v>0</v>
      </c>
      <c r="B6" s="43"/>
      <c r="C6" s="44" t="s">
        <v>12</v>
      </c>
      <c r="D6" s="44" t="s">
        <v>13</v>
      </c>
      <c r="E6" s="44" t="s">
        <v>12</v>
      </c>
      <c r="F6" s="44" t="s">
        <v>13</v>
      </c>
      <c r="G6" s="45" t="s">
        <v>14</v>
      </c>
      <c r="H6" s="44" t="s">
        <v>15</v>
      </c>
      <c r="I6" s="44" t="s">
        <v>16</v>
      </c>
      <c r="J6" s="44" t="s">
        <v>17</v>
      </c>
      <c r="K6" s="44" t="s">
        <v>15</v>
      </c>
      <c r="L6" s="44" t="s">
        <v>16</v>
      </c>
      <c r="M6" s="44" t="s">
        <v>18</v>
      </c>
      <c r="N6" s="44" t="s">
        <v>19</v>
      </c>
    </row>
    <row r="7" spans="1:14" ht="13.5" thickBot="1">
      <c r="A7" s="46" t="s">
        <v>20</v>
      </c>
      <c r="B7" s="47" t="s">
        <v>21</v>
      </c>
      <c r="C7" s="48" t="s">
        <v>22</v>
      </c>
      <c r="D7" s="48" t="s">
        <v>22</v>
      </c>
      <c r="E7" s="48" t="s">
        <v>22</v>
      </c>
      <c r="F7" s="48" t="s">
        <v>22</v>
      </c>
      <c r="G7" s="47" t="s">
        <v>21</v>
      </c>
      <c r="H7" s="48" t="s">
        <v>23</v>
      </c>
      <c r="I7" s="48" t="s">
        <v>23</v>
      </c>
      <c r="J7" s="48" t="s">
        <v>23</v>
      </c>
      <c r="K7" s="48" t="s">
        <v>23</v>
      </c>
      <c r="L7" s="48" t="s">
        <v>23</v>
      </c>
      <c r="M7" s="48" t="s">
        <v>23</v>
      </c>
      <c r="N7" s="48" t="s">
        <v>23</v>
      </c>
    </row>
    <row r="8" spans="1:14" ht="12.75">
      <c r="A8" s="49">
        <v>1</v>
      </c>
      <c r="B8" s="49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  <c r="H8" s="50">
        <v>8</v>
      </c>
      <c r="I8" s="50">
        <v>9</v>
      </c>
      <c r="J8" s="50">
        <v>10</v>
      </c>
      <c r="K8" s="50">
        <v>12</v>
      </c>
      <c r="L8" s="50">
        <v>13</v>
      </c>
      <c r="M8" s="50">
        <v>14</v>
      </c>
      <c r="N8" s="50">
        <v>15</v>
      </c>
    </row>
    <row r="9" spans="1:14" ht="12.75">
      <c r="A9" s="51">
        <v>0</v>
      </c>
      <c r="B9" s="52">
        <v>0</v>
      </c>
      <c r="C9" s="53">
        <v>0</v>
      </c>
      <c r="D9" s="53">
        <v>0.28</v>
      </c>
      <c r="E9" s="54" t="s">
        <v>0</v>
      </c>
      <c r="F9" s="54" t="s">
        <v>0</v>
      </c>
      <c r="G9" s="55" t="s">
        <v>0</v>
      </c>
      <c r="H9" s="55" t="s">
        <v>0</v>
      </c>
      <c r="I9" s="55" t="s">
        <v>0</v>
      </c>
      <c r="J9" s="55" t="s">
        <v>0</v>
      </c>
      <c r="K9" s="55" t="s">
        <v>0</v>
      </c>
      <c r="L9" s="55" t="s">
        <v>0</v>
      </c>
      <c r="M9" s="56">
        <v>0</v>
      </c>
      <c r="N9" s="56">
        <v>0.24</v>
      </c>
    </row>
    <row r="10" spans="1:14" ht="12.75">
      <c r="A10" s="57"/>
      <c r="B10" s="58" t="s">
        <v>0</v>
      </c>
      <c r="C10" s="59"/>
      <c r="D10" s="59"/>
      <c r="E10" s="60">
        <f>0.5*(C9+C11)</f>
        <v>0</v>
      </c>
      <c r="F10" s="60">
        <f>0.5*(D9+D11)</f>
        <v>0.26</v>
      </c>
      <c r="G10" s="61">
        <f>(A11*1000+B11-A9*1000-B9)</f>
        <v>17</v>
      </c>
      <c r="H10" s="61">
        <f>E10*G10</f>
        <v>0</v>
      </c>
      <c r="I10" s="61">
        <f>F10*G10</f>
        <v>4.42</v>
      </c>
      <c r="J10" s="61">
        <f>MIN(H10:I10)</f>
        <v>0</v>
      </c>
      <c r="K10" s="61">
        <f>H10-J10</f>
        <v>0</v>
      </c>
      <c r="L10" s="61">
        <f>I10-J10</f>
        <v>4.42</v>
      </c>
      <c r="M10" s="62"/>
      <c r="N10" s="62"/>
    </row>
    <row r="11" spans="1:14" ht="12.75">
      <c r="A11" s="51">
        <v>0</v>
      </c>
      <c r="B11" s="52">
        <v>17</v>
      </c>
      <c r="C11" s="53">
        <v>0</v>
      </c>
      <c r="D11" s="53">
        <v>0.24</v>
      </c>
      <c r="E11" s="54"/>
      <c r="F11" s="54"/>
      <c r="G11" s="55"/>
      <c r="H11" s="55"/>
      <c r="I11" s="55"/>
      <c r="J11" s="55"/>
      <c r="K11" s="55"/>
      <c r="L11" s="63"/>
      <c r="M11" s="64">
        <f>IF((N9-M9+L10-K10)&lt;0,ABS(N9-M9+L10-K10),0)</f>
        <v>0</v>
      </c>
      <c r="N11" s="64">
        <f>IF((N9-M9+L10-K10)&gt;0,(N9-M9+L10-K10),0)</f>
        <v>4.66</v>
      </c>
    </row>
    <row r="12" spans="1:14" ht="12.75">
      <c r="A12" s="57"/>
      <c r="B12" s="58"/>
      <c r="C12" s="59"/>
      <c r="D12" s="59"/>
      <c r="E12" s="60">
        <f>0.5*(C11+C13)</f>
        <v>0</v>
      </c>
      <c r="F12" s="60">
        <f>0.5*(D11+D13)</f>
        <v>0.24375</v>
      </c>
      <c r="G12" s="61">
        <f>(A13*1000+B13-A11*1000-B11)</f>
        <v>15</v>
      </c>
      <c r="H12" s="61">
        <f>E12*G12</f>
        <v>0</v>
      </c>
      <c r="I12" s="61">
        <f>F12*G12</f>
        <v>3.65625</v>
      </c>
      <c r="J12" s="61">
        <f>MIN(H12:I12)</f>
        <v>0</v>
      </c>
      <c r="K12" s="61">
        <f>H12-J12</f>
        <v>0</v>
      </c>
      <c r="L12" s="61">
        <f>I12-J12</f>
        <v>3.65625</v>
      </c>
      <c r="M12" s="62" t="s">
        <v>0</v>
      </c>
      <c r="N12" s="62" t="s">
        <v>0</v>
      </c>
    </row>
    <row r="13" spans="1:14" ht="12.75">
      <c r="A13" s="51">
        <v>0</v>
      </c>
      <c r="B13" s="52">
        <v>32</v>
      </c>
      <c r="C13" s="53">
        <v>0</v>
      </c>
      <c r="D13" s="53">
        <v>0.2475</v>
      </c>
      <c r="E13" s="54"/>
      <c r="F13" s="54"/>
      <c r="G13" s="55"/>
      <c r="H13" s="55"/>
      <c r="I13" s="55"/>
      <c r="J13" s="55"/>
      <c r="K13" s="55"/>
      <c r="L13" s="55"/>
      <c r="M13" s="64">
        <f>IF((N11-M11+L12-K12)&lt;0,ABS(N11-M11+L12-K12),0)</f>
        <v>0</v>
      </c>
      <c r="N13" s="64">
        <f>IF((N11-M11+L12-K12)&gt;0,(N11-M11+L12-K12),0)</f>
        <v>8.31625</v>
      </c>
    </row>
    <row r="14" spans="1:14" ht="12.75">
      <c r="A14" s="57"/>
      <c r="B14" s="58" t="s">
        <v>0</v>
      </c>
      <c r="C14" s="59"/>
      <c r="D14" s="59"/>
      <c r="E14" s="60">
        <f>0.5*(C13+C15)</f>
        <v>0</v>
      </c>
      <c r="F14" s="60">
        <f>0.5*(D13+D15)</f>
        <v>0.24375</v>
      </c>
      <c r="G14" s="61">
        <f>(A15*1000+B15-A13*1000-B13)</f>
        <v>15</v>
      </c>
      <c r="H14" s="61">
        <f>E14*G14</f>
        <v>0</v>
      </c>
      <c r="I14" s="61">
        <f>F14*G14</f>
        <v>3.65625</v>
      </c>
      <c r="J14" s="61">
        <f>MIN(H14:I14)</f>
        <v>0</v>
      </c>
      <c r="K14" s="61">
        <f>H14-J14</f>
        <v>0</v>
      </c>
      <c r="L14" s="61">
        <f>I14-J14</f>
        <v>3.65625</v>
      </c>
      <c r="M14" s="62"/>
      <c r="N14" s="62" t="s">
        <v>0</v>
      </c>
    </row>
    <row r="15" spans="1:14" ht="12.75">
      <c r="A15" s="51">
        <v>0</v>
      </c>
      <c r="B15" s="52">
        <v>47</v>
      </c>
      <c r="C15" s="53">
        <v>0</v>
      </c>
      <c r="D15" s="53">
        <v>0.24</v>
      </c>
      <c r="E15" s="54"/>
      <c r="F15" s="54"/>
      <c r="G15" s="55"/>
      <c r="H15" s="55"/>
      <c r="I15" s="55"/>
      <c r="J15" s="55"/>
      <c r="K15" s="55"/>
      <c r="L15" s="55"/>
      <c r="M15" s="64">
        <f>IF((N13-M13+L14-K14)&lt;0,ABS(N13-M13+L14-K14),0)</f>
        <v>0</v>
      </c>
      <c r="N15" s="64">
        <f>IF((N13-M13+L14-K14)&gt;0,(N13-M13+L14-K14),0)</f>
        <v>11.9725</v>
      </c>
    </row>
    <row r="16" spans="1:14" ht="12.75">
      <c r="A16" s="57"/>
      <c r="B16" s="58"/>
      <c r="C16" s="59"/>
      <c r="D16" s="59"/>
      <c r="E16" s="60">
        <f>0.5*(C15+C17)</f>
        <v>0</v>
      </c>
      <c r="F16" s="60">
        <f>0.5*(D15+D17)</f>
        <v>0.24375</v>
      </c>
      <c r="G16" s="61">
        <f>(A17*1000+B17-A15*1000-B15)</f>
        <v>20</v>
      </c>
      <c r="H16" s="61">
        <f>E16*G16</f>
        <v>0</v>
      </c>
      <c r="I16" s="61">
        <f>F16*G16</f>
        <v>4.875</v>
      </c>
      <c r="J16" s="61">
        <f>MIN(H16:I16)</f>
        <v>0</v>
      </c>
      <c r="K16" s="61">
        <f>H16-J16</f>
        <v>0</v>
      </c>
      <c r="L16" s="61">
        <f>I16-J16</f>
        <v>4.875</v>
      </c>
      <c r="M16" s="62" t="s">
        <v>0</v>
      </c>
      <c r="N16" s="62" t="s">
        <v>0</v>
      </c>
    </row>
    <row r="17" spans="1:14" ht="12.75">
      <c r="A17" s="51">
        <v>0</v>
      </c>
      <c r="B17" s="52">
        <v>67</v>
      </c>
      <c r="C17" s="53">
        <v>0</v>
      </c>
      <c r="D17" s="53">
        <v>0.2475</v>
      </c>
      <c r="E17" s="54"/>
      <c r="F17" s="54"/>
      <c r="G17" s="55"/>
      <c r="H17" s="55"/>
      <c r="I17" s="55"/>
      <c r="J17" s="55"/>
      <c r="K17" s="55"/>
      <c r="L17" s="63"/>
      <c r="M17" s="64">
        <f>IF((N15-M15+L16-K16)&lt;0,ABS(N15-M15+L16-K16),0)</f>
        <v>0</v>
      </c>
      <c r="N17" s="64">
        <f>IF((N15-M15+L16-K16)&gt;0,(N15-M15+L16-K16),0)</f>
        <v>16.8475</v>
      </c>
    </row>
    <row r="18" spans="1:14" ht="12.75">
      <c r="A18" s="57"/>
      <c r="B18" s="58"/>
      <c r="C18" s="59"/>
      <c r="D18" s="59"/>
      <c r="E18" s="60">
        <f>0.5*(C17+C19)</f>
        <v>0</v>
      </c>
      <c r="F18" s="60">
        <f>0.5*(D17+D19)</f>
        <v>0.25125</v>
      </c>
      <c r="G18" s="61">
        <f>(A19*1000+B19-A17*1000-B17)</f>
        <v>20</v>
      </c>
      <c r="H18" s="61">
        <f>E18*G18</f>
        <v>0</v>
      </c>
      <c r="I18" s="61">
        <f>F18*G18</f>
        <v>5.0249999999999995</v>
      </c>
      <c r="J18" s="61">
        <f>MIN(H18:I18)</f>
        <v>0</v>
      </c>
      <c r="K18" s="61">
        <f>H18-J18</f>
        <v>0</v>
      </c>
      <c r="L18" s="61">
        <f>I18-J18</f>
        <v>5.0249999999999995</v>
      </c>
      <c r="M18" s="62" t="s">
        <v>0</v>
      </c>
      <c r="N18" s="62" t="s">
        <v>0</v>
      </c>
    </row>
    <row r="19" spans="1:14" ht="12.75">
      <c r="A19" s="51">
        <v>0</v>
      </c>
      <c r="B19" s="52">
        <v>87</v>
      </c>
      <c r="C19" s="53">
        <v>0</v>
      </c>
      <c r="D19" s="53">
        <v>0.255</v>
      </c>
      <c r="E19" s="54"/>
      <c r="F19" s="54"/>
      <c r="G19" s="55"/>
      <c r="H19" s="55"/>
      <c r="I19" s="55"/>
      <c r="J19" s="55"/>
      <c r="K19" s="55"/>
      <c r="L19" s="55"/>
      <c r="M19" s="64">
        <f>IF((N17-M17+L18-K18)&lt;0,ABS(N17-M17+L18-K18),0)</f>
        <v>0</v>
      </c>
      <c r="N19" s="64">
        <f>IF((N17-M17+L18-K18)&gt;0,(N17-M17+L18-K18),0)</f>
        <v>21.8725</v>
      </c>
    </row>
    <row r="20" spans="1:14" ht="12.75">
      <c r="A20" s="57"/>
      <c r="B20" s="58" t="s">
        <v>0</v>
      </c>
      <c r="C20" s="59"/>
      <c r="D20" s="59"/>
      <c r="E20" s="60">
        <f>0.5*(C19+C21)</f>
        <v>0</v>
      </c>
      <c r="F20" s="60">
        <f>0.5*(D19+D21)</f>
        <v>0.2475</v>
      </c>
      <c r="G20" s="61">
        <f>(A21*1000+B21-A19*1000-B19)</f>
        <v>20</v>
      </c>
      <c r="H20" s="61">
        <f>E20*G20</f>
        <v>0</v>
      </c>
      <c r="I20" s="61">
        <f>F20*G20</f>
        <v>4.95</v>
      </c>
      <c r="J20" s="61">
        <f>MIN(H20:I20)</f>
        <v>0</v>
      </c>
      <c r="K20" s="61">
        <f>H20-J20</f>
        <v>0</v>
      </c>
      <c r="L20" s="61">
        <f>I20-J20</f>
        <v>4.95</v>
      </c>
      <c r="M20" s="62"/>
      <c r="N20" s="62" t="s">
        <v>0</v>
      </c>
    </row>
    <row r="21" spans="1:14" ht="12.75">
      <c r="A21" s="51">
        <v>0</v>
      </c>
      <c r="B21" s="52">
        <v>107</v>
      </c>
      <c r="C21" s="53">
        <v>0</v>
      </c>
      <c r="D21" s="53">
        <v>0.24</v>
      </c>
      <c r="E21" s="54"/>
      <c r="F21" s="54"/>
      <c r="G21" s="55"/>
      <c r="H21" s="55"/>
      <c r="I21" s="55"/>
      <c r="J21" s="55"/>
      <c r="K21" s="55"/>
      <c r="L21" s="55"/>
      <c r="M21" s="64">
        <f>IF((N19-M19+L20-K20)&lt;0,ABS(N19-M19+L20-K20),0)</f>
        <v>0</v>
      </c>
      <c r="N21" s="64">
        <f>IF((N19-M19+L20-K20)&gt;0,(N19-M19+L20-K20),0)</f>
        <v>26.822499999999998</v>
      </c>
    </row>
    <row r="22" spans="1:14" ht="12.75">
      <c r="A22" s="57"/>
      <c r="B22" s="58"/>
      <c r="C22" s="59"/>
      <c r="D22" s="59"/>
      <c r="E22" s="60">
        <f>0.5*(C21+C23)</f>
        <v>0</v>
      </c>
      <c r="F22" s="60">
        <f>0.5*(D21+D23)</f>
        <v>0.25875000000000004</v>
      </c>
      <c r="G22" s="61">
        <f>(A23*1000+B23-A21*1000-B21)</f>
        <v>5</v>
      </c>
      <c r="H22" s="61">
        <f>E22*G22</f>
        <v>0</v>
      </c>
      <c r="I22" s="61">
        <f>F22*G22</f>
        <v>1.2937500000000002</v>
      </c>
      <c r="J22" s="61">
        <f>MIN(H22:I22)</f>
        <v>0</v>
      </c>
      <c r="K22" s="61">
        <f>H22-J22</f>
        <v>0</v>
      </c>
      <c r="L22" s="61">
        <f>I22-J22</f>
        <v>1.2937500000000002</v>
      </c>
      <c r="M22" s="62" t="s">
        <v>0</v>
      </c>
      <c r="N22" s="62" t="s">
        <v>0</v>
      </c>
    </row>
    <row r="23" spans="1:14" ht="12.75">
      <c r="A23" s="51">
        <v>0</v>
      </c>
      <c r="B23" s="52">
        <v>112</v>
      </c>
      <c r="C23" s="53">
        <v>0</v>
      </c>
      <c r="D23" s="53">
        <v>0.2775</v>
      </c>
      <c r="E23" s="54"/>
      <c r="F23" s="54"/>
      <c r="G23" s="55"/>
      <c r="H23" s="55"/>
      <c r="I23" s="55"/>
      <c r="J23" s="55"/>
      <c r="K23" s="55" t="s">
        <v>0</v>
      </c>
      <c r="L23" s="55"/>
      <c r="M23" s="64">
        <f>IF((N21-M21+L22-K22)&lt;0,ABS(N21-M21+L22-K22),0)</f>
        <v>0</v>
      </c>
      <c r="N23" s="64">
        <f>IF((N21-M21+L22-K22)&gt;0,(N21-M21+L22-K22),0)</f>
        <v>28.116249999999997</v>
      </c>
    </row>
    <row r="24" spans="1:14" ht="12.75">
      <c r="A24" s="57"/>
      <c r="B24" s="58" t="s">
        <v>0</v>
      </c>
      <c r="C24" s="59"/>
      <c r="D24" s="59"/>
      <c r="E24" s="60">
        <f>0.5*(C23+C25)</f>
        <v>0</v>
      </c>
      <c r="F24" s="60">
        <f>0.5*(D23+D25)</f>
        <v>0.28875</v>
      </c>
      <c r="G24" s="61">
        <f>(A25*1000+B25-A23*1000-B23)</f>
        <v>35</v>
      </c>
      <c r="H24" s="61">
        <f>E24*G24</f>
        <v>0</v>
      </c>
      <c r="I24" s="61">
        <f>F24*G24</f>
        <v>10.106250000000001</v>
      </c>
      <c r="J24" s="61">
        <f>MIN(H24:I24)</f>
        <v>0</v>
      </c>
      <c r="K24" s="61">
        <f>H24-J24</f>
        <v>0</v>
      </c>
      <c r="L24" s="61">
        <f>I24-J24</f>
        <v>10.106250000000001</v>
      </c>
      <c r="M24" s="62"/>
      <c r="N24" s="62"/>
    </row>
    <row r="25" spans="1:14" ht="12.75">
      <c r="A25" s="51">
        <v>0</v>
      </c>
      <c r="B25" s="52">
        <v>147</v>
      </c>
      <c r="C25" s="53">
        <v>0</v>
      </c>
      <c r="D25" s="53">
        <v>0.3</v>
      </c>
      <c r="E25" s="54"/>
      <c r="F25" s="54"/>
      <c r="G25" s="55"/>
      <c r="H25" s="55"/>
      <c r="I25" s="55"/>
      <c r="J25" s="55"/>
      <c r="K25" s="55"/>
      <c r="L25" s="63"/>
      <c r="M25" s="64">
        <f>IF((N23-M23+L24-K24)&lt;0,ABS(N23-M23+L24-K24),0)</f>
        <v>0</v>
      </c>
      <c r="N25" s="64">
        <f>IF((N23-M23+L24-K24)&gt;0,(N23-M23+L24-K24),0)</f>
        <v>38.2225</v>
      </c>
    </row>
    <row r="26" spans="1:14" ht="12.75">
      <c r="A26" s="57"/>
      <c r="B26" s="58"/>
      <c r="C26" s="59"/>
      <c r="D26" s="59"/>
      <c r="E26" s="60">
        <f>0.5*(C25+C27)</f>
        <v>0</v>
      </c>
      <c r="F26" s="60">
        <f>0.5*(D25+D27)</f>
        <v>0.34125</v>
      </c>
      <c r="G26" s="61">
        <f>(A27*1000+B27-A25*1000-B25)</f>
        <v>10</v>
      </c>
      <c r="H26" s="61">
        <f>E26*G26</f>
        <v>0</v>
      </c>
      <c r="I26" s="61">
        <f>F26*G26</f>
        <v>3.4125</v>
      </c>
      <c r="J26" s="61">
        <f>MIN(H26:I26)</f>
        <v>0</v>
      </c>
      <c r="K26" s="61">
        <f>H26-J26</f>
        <v>0</v>
      </c>
      <c r="L26" s="61">
        <f>I26-J26</f>
        <v>3.4125</v>
      </c>
      <c r="M26" s="62" t="s">
        <v>0</v>
      </c>
      <c r="N26" s="62" t="s">
        <v>0</v>
      </c>
    </row>
    <row r="27" spans="1:14" ht="12.75">
      <c r="A27" s="51">
        <v>0</v>
      </c>
      <c r="B27" s="52">
        <v>157</v>
      </c>
      <c r="C27" s="53">
        <v>0</v>
      </c>
      <c r="D27" s="53">
        <v>0.3825</v>
      </c>
      <c r="E27" s="54"/>
      <c r="F27" s="54"/>
      <c r="G27" s="55"/>
      <c r="H27" s="55"/>
      <c r="I27" s="55"/>
      <c r="J27" s="55"/>
      <c r="K27" s="55"/>
      <c r="L27" s="55"/>
      <c r="M27" s="64">
        <f>IF((N25-M25+L26-K26)&lt;0,ABS(N25-M25+L26-K26),0)</f>
        <v>0</v>
      </c>
      <c r="N27" s="64">
        <f>IF((N25-M25+L26-K26)&gt;0,(N25-M25+L26-K26),0)</f>
        <v>41.635</v>
      </c>
    </row>
    <row r="28" spans="1:14" ht="12.75">
      <c r="A28" s="57"/>
      <c r="B28" s="58" t="s">
        <v>0</v>
      </c>
      <c r="C28" s="59"/>
      <c r="D28" s="59"/>
      <c r="E28" s="60">
        <f>0.5*(C27+C29)</f>
        <v>0</v>
      </c>
      <c r="F28" s="60">
        <f>0.5*(D27+D29)</f>
        <v>0.35250000000000004</v>
      </c>
      <c r="G28" s="61">
        <f>(A29*1000+B29-A27*1000-B27)</f>
        <v>25</v>
      </c>
      <c r="H28" s="61">
        <f>E28*G28</f>
        <v>0</v>
      </c>
      <c r="I28" s="61">
        <f>F28*G28</f>
        <v>8.8125</v>
      </c>
      <c r="J28" s="61">
        <f>MIN(H28:I28)</f>
        <v>0</v>
      </c>
      <c r="K28" s="61">
        <f>H28-J28</f>
        <v>0</v>
      </c>
      <c r="L28" s="61">
        <f>I28-J28</f>
        <v>8.8125</v>
      </c>
      <c r="M28" s="62"/>
      <c r="N28" s="62" t="s">
        <v>0</v>
      </c>
    </row>
    <row r="29" spans="1:14" ht="12.75">
      <c r="A29" s="51">
        <v>0</v>
      </c>
      <c r="B29" s="52">
        <v>182</v>
      </c>
      <c r="C29" s="53">
        <v>0</v>
      </c>
      <c r="D29" s="53">
        <v>0.3225</v>
      </c>
      <c r="E29" s="54"/>
      <c r="F29" s="54"/>
      <c r="G29" s="55"/>
      <c r="H29" s="55"/>
      <c r="I29" s="55"/>
      <c r="J29" s="55"/>
      <c r="K29" s="55"/>
      <c r="L29" s="55"/>
      <c r="M29" s="64">
        <f>IF((N27-M27+L28-K28)&lt;0,ABS(N27-M27+L28-K28),0)</f>
        <v>0</v>
      </c>
      <c r="N29" s="64">
        <f>IF((N27-M27+L28-K28)&gt;0,(N27-M27+L28-K28),0)</f>
        <v>50.4475</v>
      </c>
    </row>
    <row r="30" spans="1:14" ht="12.75">
      <c r="A30" s="57"/>
      <c r="B30" s="58"/>
      <c r="C30" s="59"/>
      <c r="D30" s="59"/>
      <c r="E30" s="60">
        <f>0.5*(C29+C31)</f>
        <v>0</v>
      </c>
      <c r="F30" s="60">
        <f>0.5*(D29+D31)</f>
        <v>0.405</v>
      </c>
      <c r="G30" s="61">
        <f>(A31*1000+B31-A29*1000-B29)</f>
        <v>15</v>
      </c>
      <c r="H30" s="61">
        <f>E30*G30</f>
        <v>0</v>
      </c>
      <c r="I30" s="61">
        <f>F30*G30</f>
        <v>6.075</v>
      </c>
      <c r="J30" s="61">
        <f>MIN(H30:I30)</f>
        <v>0</v>
      </c>
      <c r="K30" s="61">
        <f>H30-J30</f>
        <v>0</v>
      </c>
      <c r="L30" s="61">
        <f>I30-J30</f>
        <v>6.075</v>
      </c>
      <c r="M30" s="62" t="s">
        <v>0</v>
      </c>
      <c r="N30" s="62" t="s">
        <v>0</v>
      </c>
    </row>
    <row r="31" spans="1:14" ht="12.75">
      <c r="A31" s="51">
        <v>0</v>
      </c>
      <c r="B31" s="52">
        <v>197</v>
      </c>
      <c r="C31" s="53">
        <v>0</v>
      </c>
      <c r="D31" s="53">
        <v>0.4875</v>
      </c>
      <c r="E31" s="54"/>
      <c r="F31" s="54"/>
      <c r="G31" s="55"/>
      <c r="H31" s="55"/>
      <c r="I31" s="55"/>
      <c r="J31" s="55"/>
      <c r="K31" s="55" t="s">
        <v>0</v>
      </c>
      <c r="L31" s="55"/>
      <c r="M31" s="64">
        <f>IF((N29-M29+L30-K30)&lt;0,ABS(N29-M29+L30-K30),0)</f>
        <v>0</v>
      </c>
      <c r="N31" s="64">
        <f>IF((N29-M29+L30-K30)&gt;0,(N29-M29+L30-K30),0)</f>
        <v>56.5225</v>
      </c>
    </row>
    <row r="32" spans="1:14" ht="12.75">
      <c r="A32" s="57"/>
      <c r="B32" s="58" t="s">
        <v>0</v>
      </c>
      <c r="C32" s="59"/>
      <c r="D32" s="59"/>
      <c r="E32" s="60">
        <f>0.5*(C31+C33)</f>
        <v>0</v>
      </c>
      <c r="F32" s="60">
        <f>0.5*(D31+D33)</f>
        <v>0.46499999999999997</v>
      </c>
      <c r="G32" s="61">
        <f>(A33*1000+B33-A31*1000-B31)</f>
        <v>10</v>
      </c>
      <c r="H32" s="61">
        <f>E32*G32</f>
        <v>0</v>
      </c>
      <c r="I32" s="61">
        <f>F32*G32</f>
        <v>4.6499999999999995</v>
      </c>
      <c r="J32" s="61">
        <f>MIN(H32:I32)</f>
        <v>0</v>
      </c>
      <c r="K32" s="61">
        <f>H32-J32</f>
        <v>0</v>
      </c>
      <c r="L32" s="61">
        <f>I32-J32</f>
        <v>4.6499999999999995</v>
      </c>
      <c r="M32" s="62"/>
      <c r="N32" s="62"/>
    </row>
    <row r="33" spans="1:14" ht="12.75">
      <c r="A33" s="51">
        <v>0</v>
      </c>
      <c r="B33" s="52">
        <v>207</v>
      </c>
      <c r="C33" s="53">
        <v>0</v>
      </c>
      <c r="D33" s="53">
        <v>0.4425</v>
      </c>
      <c r="E33" s="54"/>
      <c r="F33" s="54"/>
      <c r="G33" s="55"/>
      <c r="H33" s="55"/>
      <c r="I33" s="55"/>
      <c r="J33" s="55"/>
      <c r="K33" s="55"/>
      <c r="L33" s="63"/>
      <c r="M33" s="64">
        <f>IF((N31-M31+L32-K32)&lt;0,ABS(N31-M31+L32-K32),0)</f>
        <v>0</v>
      </c>
      <c r="N33" s="64">
        <f>IF((N31-M31+L32-K32)&gt;0,(N31-M31+L32-K32),0)</f>
        <v>61.1725</v>
      </c>
    </row>
    <row r="34" spans="1:14" ht="12.75">
      <c r="A34" s="57"/>
      <c r="B34" s="58"/>
      <c r="C34" s="59"/>
      <c r="D34" s="59"/>
      <c r="E34" s="60">
        <f>0.5*(C33+C35)</f>
        <v>0</v>
      </c>
      <c r="F34" s="60">
        <f>0.5*(D33+D35)</f>
        <v>0.45375</v>
      </c>
      <c r="G34" s="61">
        <f>(A35*1000+B35-A33*1000-B33)</f>
        <v>20</v>
      </c>
      <c r="H34" s="61">
        <f>E34*G34</f>
        <v>0</v>
      </c>
      <c r="I34" s="61">
        <f>F34*G34</f>
        <v>9.075</v>
      </c>
      <c r="J34" s="61">
        <f>MIN(H34:I34)</f>
        <v>0</v>
      </c>
      <c r="K34" s="61">
        <f>H34-J34</f>
        <v>0</v>
      </c>
      <c r="L34" s="61">
        <f>I34-J34</f>
        <v>9.075</v>
      </c>
      <c r="M34" s="62" t="s">
        <v>0</v>
      </c>
      <c r="N34" s="62" t="s">
        <v>0</v>
      </c>
    </row>
    <row r="35" spans="1:14" ht="12.75">
      <c r="A35" s="51">
        <v>0</v>
      </c>
      <c r="B35" s="52">
        <v>227</v>
      </c>
      <c r="C35" s="53">
        <v>0</v>
      </c>
      <c r="D35" s="53">
        <v>0.465</v>
      </c>
      <c r="E35" s="54"/>
      <c r="F35" s="54"/>
      <c r="G35" s="55"/>
      <c r="H35" s="55"/>
      <c r="I35" s="55"/>
      <c r="J35" s="55"/>
      <c r="K35" s="55"/>
      <c r="L35" s="55"/>
      <c r="M35" s="64">
        <f>IF((N33-M33+L34-K34)&lt;0,ABS(N33-M33+L34-K34),0)</f>
        <v>0</v>
      </c>
      <c r="N35" s="64">
        <f>IF((N33-M33+L34-K34)&gt;0,(N33-M33+L34-K34),0)</f>
        <v>70.2475</v>
      </c>
    </row>
    <row r="36" spans="1:14" ht="12.75">
      <c r="A36" s="57"/>
      <c r="B36" s="58" t="s">
        <v>0</v>
      </c>
      <c r="C36" s="59"/>
      <c r="D36" s="59"/>
      <c r="E36" s="60">
        <f>0.5*(C35+C37)</f>
        <v>0</v>
      </c>
      <c r="F36" s="60">
        <f>0.5*(D35+D37)</f>
        <v>0.43125</v>
      </c>
      <c r="G36" s="61">
        <f>(A37*1000+B37-A35*1000-B35)</f>
        <v>20</v>
      </c>
      <c r="H36" s="61">
        <f>E36*G36</f>
        <v>0</v>
      </c>
      <c r="I36" s="61">
        <f>F36*G36</f>
        <v>8.625</v>
      </c>
      <c r="J36" s="61">
        <f>MIN(H36:I36)</f>
        <v>0</v>
      </c>
      <c r="K36" s="61">
        <f>H36-J36</f>
        <v>0</v>
      </c>
      <c r="L36" s="61">
        <f>I36-J36</f>
        <v>8.625</v>
      </c>
      <c r="M36" s="62"/>
      <c r="N36" s="62" t="s">
        <v>0</v>
      </c>
    </row>
    <row r="37" spans="1:14" ht="12.75">
      <c r="A37" s="51">
        <v>0</v>
      </c>
      <c r="B37" s="52">
        <v>247</v>
      </c>
      <c r="C37" s="53">
        <v>0</v>
      </c>
      <c r="D37" s="53">
        <v>0.3975</v>
      </c>
      <c r="E37" s="54"/>
      <c r="F37" s="54"/>
      <c r="G37" s="55"/>
      <c r="H37" s="55"/>
      <c r="I37" s="55"/>
      <c r="J37" s="55"/>
      <c r="K37" s="55"/>
      <c r="L37" s="55"/>
      <c r="M37" s="64">
        <f>IF((N35-M35+L36-K36)&lt;0,ABS(N35-M35+L36-K36),0)</f>
        <v>0</v>
      </c>
      <c r="N37" s="64">
        <f>IF((N35-M35+L36-K36)&gt;0,(N35-M35+L36-K36),0)</f>
        <v>78.8725</v>
      </c>
    </row>
    <row r="38" spans="1:14" ht="12.75">
      <c r="A38" s="57"/>
      <c r="B38" s="58"/>
      <c r="C38" s="59"/>
      <c r="D38" s="59"/>
      <c r="E38" s="60">
        <f>0.5*(C37+C39)</f>
        <v>0</v>
      </c>
      <c r="F38" s="60">
        <f>0.5*(D37+D39)</f>
        <v>0.375</v>
      </c>
      <c r="G38" s="61">
        <f>(A39*1000+B39-A37*1000-B37)</f>
        <v>20</v>
      </c>
      <c r="H38" s="61">
        <f>E38*G38</f>
        <v>0</v>
      </c>
      <c r="I38" s="61">
        <f>F38*G38</f>
        <v>7.5</v>
      </c>
      <c r="J38" s="61">
        <f>MIN(H38:I38)</f>
        <v>0</v>
      </c>
      <c r="K38" s="61">
        <f>H38-J38</f>
        <v>0</v>
      </c>
      <c r="L38" s="61">
        <f>I38-J38</f>
        <v>7.5</v>
      </c>
      <c r="M38" s="62" t="s">
        <v>0</v>
      </c>
      <c r="N38" s="62" t="s">
        <v>0</v>
      </c>
    </row>
    <row r="39" spans="1:14" ht="12.75">
      <c r="A39" s="51">
        <v>0</v>
      </c>
      <c r="B39" s="52">
        <v>267</v>
      </c>
      <c r="C39" s="53">
        <v>0</v>
      </c>
      <c r="D39" s="53">
        <v>0.3525</v>
      </c>
      <c r="E39" s="54"/>
      <c r="F39" s="54"/>
      <c r="G39" s="55"/>
      <c r="H39" s="55"/>
      <c r="I39" s="55"/>
      <c r="J39" s="55"/>
      <c r="K39" s="55" t="s">
        <v>0</v>
      </c>
      <c r="L39" s="55"/>
      <c r="M39" s="64">
        <f>IF((N37-M37+L38-K38)&lt;0,ABS(N37-M37+L38-K38),0)</f>
        <v>0</v>
      </c>
      <c r="N39" s="64">
        <f>IF((N37-M37+L38-K38)&gt;0,(N37-M37+L38-K38),0)</f>
        <v>86.3725</v>
      </c>
    </row>
    <row r="40" spans="1:14" ht="12.75">
      <c r="A40" s="57"/>
      <c r="B40" s="58"/>
      <c r="C40" s="59"/>
      <c r="D40" s="59"/>
      <c r="E40" s="60">
        <f>0.5*(C39+C41)</f>
        <v>0</v>
      </c>
      <c r="F40" s="60">
        <f>0.5*(D39+D41)</f>
        <v>0.34125</v>
      </c>
      <c r="G40" s="61">
        <f>(A41*1000+B41-A39*1000-B39)</f>
        <v>10</v>
      </c>
      <c r="H40" s="61">
        <f>E40*G40</f>
        <v>0</v>
      </c>
      <c r="I40" s="61">
        <f>F40*G40</f>
        <v>3.4125</v>
      </c>
      <c r="J40" s="61">
        <f>MIN(H40:I40)</f>
        <v>0</v>
      </c>
      <c r="K40" s="61">
        <f>H40-J40</f>
        <v>0</v>
      </c>
      <c r="L40" s="61">
        <f>I40-J40</f>
        <v>3.4125</v>
      </c>
      <c r="M40" s="62" t="s">
        <v>0</v>
      </c>
      <c r="N40" s="62" t="s">
        <v>0</v>
      </c>
    </row>
    <row r="41" spans="1:14" ht="12.75">
      <c r="A41" s="51">
        <v>0</v>
      </c>
      <c r="B41" s="52">
        <v>277</v>
      </c>
      <c r="C41" s="53">
        <v>0</v>
      </c>
      <c r="D41" s="53">
        <v>0.33</v>
      </c>
      <c r="E41" s="54"/>
      <c r="F41" s="54"/>
      <c r="G41" s="55"/>
      <c r="H41" s="55"/>
      <c r="I41" s="55"/>
      <c r="J41" s="55"/>
      <c r="K41" s="55" t="s">
        <v>0</v>
      </c>
      <c r="L41" s="55"/>
      <c r="M41" s="64">
        <f>IF((N39-M39+L40-K40)&lt;0,ABS(N39-M39+L40-K40),0)</f>
        <v>0</v>
      </c>
      <c r="N41" s="64">
        <f>IF((N39-M39+L40-K40)&gt;0,(N39-M39+L40-K40),0)</f>
        <v>89.785</v>
      </c>
    </row>
    <row r="42" spans="1:14" ht="12.75">
      <c r="A42" s="57"/>
      <c r="B42" s="58" t="s">
        <v>0</v>
      </c>
      <c r="C42" s="59"/>
      <c r="D42" s="59"/>
      <c r="E42" s="60">
        <f>0.5*(C41+C43)</f>
        <v>0</v>
      </c>
      <c r="F42" s="60">
        <f>0.5*(D41+D43)</f>
        <v>0.31125</v>
      </c>
      <c r="G42" s="61">
        <f>(A43*1000+B43-A41*1000-B41)</f>
        <v>10</v>
      </c>
      <c r="H42" s="61">
        <f>E42*G42</f>
        <v>0</v>
      </c>
      <c r="I42" s="61">
        <f>F42*G42</f>
        <v>3.1125000000000003</v>
      </c>
      <c r="J42" s="61">
        <f>MIN(H42:I42)</f>
        <v>0</v>
      </c>
      <c r="K42" s="61">
        <f>H42-J42</f>
        <v>0</v>
      </c>
      <c r="L42" s="61">
        <f>I42-J42</f>
        <v>3.1125000000000003</v>
      </c>
      <c r="M42" s="62"/>
      <c r="N42" s="62"/>
    </row>
    <row r="43" spans="1:14" ht="12.75">
      <c r="A43" s="51">
        <v>0</v>
      </c>
      <c r="B43" s="52">
        <v>287</v>
      </c>
      <c r="C43" s="53">
        <v>0</v>
      </c>
      <c r="D43" s="53">
        <v>0.2925</v>
      </c>
      <c r="E43" s="54"/>
      <c r="F43" s="54"/>
      <c r="G43" s="55"/>
      <c r="H43" s="55"/>
      <c r="I43" s="55"/>
      <c r="J43" s="55"/>
      <c r="K43" s="55"/>
      <c r="L43" s="63"/>
      <c r="M43" s="64">
        <f>IF((N41-M41+L42-K42)&lt;0,ABS(N41-M41+L42-K42),0)</f>
        <v>0</v>
      </c>
      <c r="N43" s="64">
        <f>IF((N41-M41+L42-K42)&gt;0,(N41-M41+L42-K42),0)</f>
        <v>92.8975</v>
      </c>
    </row>
    <row r="44" spans="1:14" ht="12.75">
      <c r="A44" s="57"/>
      <c r="B44" s="58"/>
      <c r="C44" s="59"/>
      <c r="D44" s="59"/>
      <c r="E44" s="60">
        <f>0.5*(C43+C45)</f>
        <v>0</v>
      </c>
      <c r="F44" s="60">
        <f>0.5*(D43+D45)</f>
        <v>0.30374999999999996</v>
      </c>
      <c r="G44" s="61">
        <f>(A45*1000+B45-A43*1000-B43)</f>
        <v>10</v>
      </c>
      <c r="H44" s="61">
        <f>E44*G44</f>
        <v>0</v>
      </c>
      <c r="I44" s="61">
        <f>F44*G44</f>
        <v>3.0374999999999996</v>
      </c>
      <c r="J44" s="61">
        <f>MIN(H44:I44)</f>
        <v>0</v>
      </c>
      <c r="K44" s="61">
        <f>H44-J44</f>
        <v>0</v>
      </c>
      <c r="L44" s="61">
        <f>I44-J44</f>
        <v>3.0374999999999996</v>
      </c>
      <c r="M44" s="62" t="s">
        <v>0</v>
      </c>
      <c r="N44" s="62" t="s">
        <v>0</v>
      </c>
    </row>
    <row r="45" spans="1:14" ht="12.75">
      <c r="A45" s="51">
        <v>0</v>
      </c>
      <c r="B45" s="52">
        <v>297</v>
      </c>
      <c r="C45" s="53">
        <v>0</v>
      </c>
      <c r="D45" s="53">
        <v>0.315</v>
      </c>
      <c r="E45" s="54"/>
      <c r="F45" s="54"/>
      <c r="G45" s="55"/>
      <c r="H45" s="55"/>
      <c r="I45" s="55"/>
      <c r="J45" s="55"/>
      <c r="K45" s="55"/>
      <c r="L45" s="55"/>
      <c r="M45" s="64">
        <f>IF((N43-M43+L44-K44)&lt;0,ABS(N43-M43+L44-K44),0)</f>
        <v>0</v>
      </c>
      <c r="N45" s="64">
        <f>IF((N43-M43+L44-K44)&gt;0,(N43-M43+L44-K44),0)</f>
        <v>95.93499999999999</v>
      </c>
    </row>
    <row r="46" spans="1:14" ht="12.75">
      <c r="A46" s="57"/>
      <c r="B46" s="58" t="s">
        <v>0</v>
      </c>
      <c r="C46" s="59"/>
      <c r="D46" s="59"/>
      <c r="E46" s="60">
        <f>0.5*(C45+C47)</f>
        <v>0</v>
      </c>
      <c r="F46" s="60">
        <f>0.5*(D45+D47)</f>
        <v>0.28125</v>
      </c>
      <c r="G46" s="61">
        <f>(A47*1000+B47-A45*1000-B45)</f>
        <v>10</v>
      </c>
      <c r="H46" s="61">
        <f>E46*G46</f>
        <v>0</v>
      </c>
      <c r="I46" s="61">
        <f>F46*G46</f>
        <v>2.8125</v>
      </c>
      <c r="J46" s="61">
        <f>MIN(H46:I46)</f>
        <v>0</v>
      </c>
      <c r="K46" s="61">
        <f>H46-J46</f>
        <v>0</v>
      </c>
      <c r="L46" s="61">
        <f>I46-J46</f>
        <v>2.8125</v>
      </c>
      <c r="M46" s="62"/>
      <c r="N46" s="62" t="s">
        <v>0</v>
      </c>
    </row>
    <row r="47" spans="1:14" ht="12.75">
      <c r="A47" s="51">
        <v>0</v>
      </c>
      <c r="B47" s="52">
        <v>307</v>
      </c>
      <c r="C47" s="53">
        <v>0</v>
      </c>
      <c r="D47" s="53">
        <v>0.2475</v>
      </c>
      <c r="E47" s="54"/>
      <c r="F47" s="54"/>
      <c r="G47" s="55"/>
      <c r="H47" s="55"/>
      <c r="I47" s="55"/>
      <c r="J47" s="55"/>
      <c r="K47" s="55"/>
      <c r="L47" s="55"/>
      <c r="M47" s="64">
        <f>IF((N45-M45+L46-K46)&lt;0,ABS(N45-M45+L46-K46),0)</f>
        <v>0</v>
      </c>
      <c r="N47" s="64">
        <f>IF((N45-M45+L46-K46)&gt;0,(N45-M45+L46-K46),0)</f>
        <v>98.74749999999999</v>
      </c>
    </row>
    <row r="48" spans="1:14" ht="12.75">
      <c r="A48" s="57"/>
      <c r="B48" s="58"/>
      <c r="C48" s="59"/>
      <c r="D48" s="59"/>
      <c r="E48" s="60">
        <f>0.5*(C47+C49)</f>
        <v>0</v>
      </c>
      <c r="F48" s="60">
        <f>0.5*(D47+D49)</f>
        <v>0.275</v>
      </c>
      <c r="G48" s="61">
        <f>(A49*1000+B49-A47*1000-B47)</f>
        <v>25</v>
      </c>
      <c r="H48" s="61">
        <f>E48*G48</f>
        <v>0</v>
      </c>
      <c r="I48" s="61">
        <f>F48*G48</f>
        <v>6.875000000000001</v>
      </c>
      <c r="J48" s="61">
        <f>MIN(H48:I48)</f>
        <v>0</v>
      </c>
      <c r="K48" s="61">
        <f>H48-J48</f>
        <v>0</v>
      </c>
      <c r="L48" s="61">
        <f>I48-J48</f>
        <v>6.875000000000001</v>
      </c>
      <c r="M48" s="62" t="s">
        <v>0</v>
      </c>
      <c r="N48" s="62" t="s">
        <v>0</v>
      </c>
    </row>
    <row r="49" spans="1:14" ht="12.75">
      <c r="A49" s="51">
        <v>0</v>
      </c>
      <c r="B49" s="52">
        <v>332</v>
      </c>
      <c r="C49" s="53">
        <v>0</v>
      </c>
      <c r="D49" s="53">
        <v>0.3025</v>
      </c>
      <c r="E49" s="54"/>
      <c r="F49" s="54"/>
      <c r="G49" s="55"/>
      <c r="H49" s="55"/>
      <c r="I49" s="55"/>
      <c r="J49" s="55"/>
      <c r="K49" s="55" t="s">
        <v>0</v>
      </c>
      <c r="L49" s="55"/>
      <c r="M49" s="64">
        <f>IF((N47-M47+L48-K48)&lt;0,ABS(N47-M47+L48-K48),0)</f>
        <v>0</v>
      </c>
      <c r="N49" s="64">
        <f>IF((N47-M47+L48-K48)&gt;0,(N47-M47+L48-K48),0)</f>
        <v>105.62249999999999</v>
      </c>
    </row>
    <row r="50" spans="1:14" ht="12.75">
      <c r="A50" s="57"/>
      <c r="B50" s="58" t="s">
        <v>0</v>
      </c>
      <c r="C50" s="59"/>
      <c r="D50" s="59"/>
      <c r="E50" s="60">
        <f>0.5*(C49+C51)</f>
        <v>0</v>
      </c>
      <c r="F50" s="60">
        <f>0.5*(D49+D51)</f>
        <v>0.36124999999999996</v>
      </c>
      <c r="G50" s="61">
        <f>(A51*1000+B51-A49*1000-B49)</f>
        <v>25</v>
      </c>
      <c r="H50" s="61">
        <f>E50*G50</f>
        <v>0</v>
      </c>
      <c r="I50" s="61">
        <f>F50*G50</f>
        <v>9.031249999999998</v>
      </c>
      <c r="J50" s="61">
        <f>MIN(H50:I50)</f>
        <v>0</v>
      </c>
      <c r="K50" s="61">
        <f>H50-J50</f>
        <v>0</v>
      </c>
      <c r="L50" s="61">
        <f>I50-J50</f>
        <v>9.031249999999998</v>
      </c>
      <c r="M50" s="62"/>
      <c r="N50" s="62"/>
    </row>
    <row r="51" spans="1:14" ht="12.75">
      <c r="A51" s="51">
        <v>0</v>
      </c>
      <c r="B51" s="52">
        <v>357</v>
      </c>
      <c r="C51" s="53">
        <v>0</v>
      </c>
      <c r="D51" s="53">
        <v>0.42</v>
      </c>
      <c r="E51" s="54"/>
      <c r="F51" s="54"/>
      <c r="G51" s="55"/>
      <c r="H51" s="55"/>
      <c r="I51" s="55"/>
      <c r="J51" s="55"/>
      <c r="K51" s="55"/>
      <c r="L51" s="63"/>
      <c r="M51" s="64">
        <f>IF((N49-M49+L50-K50)&lt;0,ABS(N49-M49+L50-K50),0)</f>
        <v>0</v>
      </c>
      <c r="N51" s="64">
        <f>IF((N49-M49+L50-K50)&gt;0,(N49-M49+L50-K50),0)</f>
        <v>114.65374999999999</v>
      </c>
    </row>
    <row r="52" spans="1:14" ht="12.75">
      <c r="A52" s="57"/>
      <c r="B52" s="58"/>
      <c r="C52" s="59"/>
      <c r="D52" s="59"/>
      <c r="E52" s="60">
        <f>0.5*(C51+C53)</f>
        <v>0</v>
      </c>
      <c r="F52" s="60">
        <f>0.5*(D51+D53)</f>
        <v>0.42374999999999996</v>
      </c>
      <c r="G52" s="61">
        <f>(A53*1000+B53-A51*1000-B51)</f>
        <v>10</v>
      </c>
      <c r="H52" s="61">
        <f>E52*G52</f>
        <v>0</v>
      </c>
      <c r="I52" s="61">
        <f>F52*G52</f>
        <v>4.2375</v>
      </c>
      <c r="J52" s="61">
        <f>MIN(H52:I52)</f>
        <v>0</v>
      </c>
      <c r="K52" s="61">
        <f>H52-J52</f>
        <v>0</v>
      </c>
      <c r="L52" s="61">
        <f>I52-J52</f>
        <v>4.2375</v>
      </c>
      <c r="M52" s="62" t="s">
        <v>0</v>
      </c>
      <c r="N52" s="62" t="s">
        <v>0</v>
      </c>
    </row>
    <row r="53" spans="1:14" ht="12.75">
      <c r="A53" s="51">
        <v>0</v>
      </c>
      <c r="B53" s="52">
        <v>367</v>
      </c>
      <c r="C53" s="53">
        <v>0</v>
      </c>
      <c r="D53" s="53">
        <v>0.4275</v>
      </c>
      <c r="E53" s="54"/>
      <c r="F53" s="54"/>
      <c r="G53" s="55"/>
      <c r="H53" s="55"/>
      <c r="I53" s="55"/>
      <c r="J53" s="55"/>
      <c r="K53" s="55"/>
      <c r="L53" s="55"/>
      <c r="M53" s="64">
        <f>IF((N51-M51+L52-K52)&lt;0,ABS(N51-M51+L52-K52),0)</f>
        <v>0</v>
      </c>
      <c r="N53" s="64">
        <f>IF((N51-M51+L52-K52)&gt;0,(N51-M51+L52-K52),0)</f>
        <v>118.89124999999999</v>
      </c>
    </row>
    <row r="54" spans="1:14" ht="12.75">
      <c r="A54" s="57"/>
      <c r="B54" s="58" t="s">
        <v>0</v>
      </c>
      <c r="C54" s="59"/>
      <c r="D54" s="59"/>
      <c r="E54" s="60">
        <f>0.5*(C53+C55)</f>
        <v>0</v>
      </c>
      <c r="F54" s="60">
        <f>0.5*(D53+D55)</f>
        <v>0.4575</v>
      </c>
      <c r="G54" s="61">
        <f>(A55*1000+B55-A53*1000-B53)</f>
        <v>10</v>
      </c>
      <c r="H54" s="61">
        <f>E54*G54</f>
        <v>0</v>
      </c>
      <c r="I54" s="61">
        <f>F54*G54</f>
        <v>4.575</v>
      </c>
      <c r="J54" s="61">
        <f>MIN(H54:I54)</f>
        <v>0</v>
      </c>
      <c r="K54" s="61">
        <f>H54-J54</f>
        <v>0</v>
      </c>
      <c r="L54" s="61">
        <f>I54-J54</f>
        <v>4.575</v>
      </c>
      <c r="M54" s="62"/>
      <c r="N54" s="62" t="s">
        <v>0</v>
      </c>
    </row>
    <row r="55" spans="1:14" ht="12.75">
      <c r="A55" s="51">
        <v>0</v>
      </c>
      <c r="B55" s="52">
        <v>377</v>
      </c>
      <c r="C55" s="53">
        <v>0</v>
      </c>
      <c r="D55" s="53">
        <v>0.4875</v>
      </c>
      <c r="E55" s="54"/>
      <c r="F55" s="54"/>
      <c r="G55" s="55"/>
      <c r="H55" s="55"/>
      <c r="I55" s="55"/>
      <c r="J55" s="55"/>
      <c r="K55" s="55"/>
      <c r="L55" s="55"/>
      <c r="M55" s="64">
        <f>IF((N53-M53+L54-K54)&lt;0,ABS(N53-M53+L54-K54),0)</f>
        <v>0</v>
      </c>
      <c r="N55" s="64">
        <f>IF((N53-M53+L54-K54)&gt;0,(N53-M53+L54-K54),0)</f>
        <v>123.46624999999999</v>
      </c>
    </row>
    <row r="56" spans="1:14" ht="12.75">
      <c r="A56" s="57"/>
      <c r="B56" s="58"/>
      <c r="C56" s="59"/>
      <c r="D56" s="59"/>
      <c r="E56" s="60">
        <f>0.5*(C55+C57)</f>
        <v>0</v>
      </c>
      <c r="F56" s="60">
        <f>0.5*(D55+D57)</f>
        <v>0.41625</v>
      </c>
      <c r="G56" s="61">
        <f>(A57*1000+B57-A55*1000-B55)</f>
        <v>10</v>
      </c>
      <c r="H56" s="61">
        <f>E56*G56</f>
        <v>0</v>
      </c>
      <c r="I56" s="61">
        <f>F56*G56</f>
        <v>4.1625</v>
      </c>
      <c r="J56" s="61">
        <f>MIN(H56:I56)</f>
        <v>0</v>
      </c>
      <c r="K56" s="61">
        <f>H56-J56</f>
        <v>0</v>
      </c>
      <c r="L56" s="61">
        <f>I56-J56</f>
        <v>4.1625</v>
      </c>
      <c r="M56" s="62" t="s">
        <v>0</v>
      </c>
      <c r="N56" s="62" t="s">
        <v>0</v>
      </c>
    </row>
    <row r="57" spans="1:14" ht="12.75">
      <c r="A57" s="51">
        <v>0</v>
      </c>
      <c r="B57" s="52">
        <v>387</v>
      </c>
      <c r="C57" s="53">
        <v>0</v>
      </c>
      <c r="D57" s="53">
        <v>0.345</v>
      </c>
      <c r="E57" s="54"/>
      <c r="F57" s="54"/>
      <c r="G57" s="55"/>
      <c r="H57" s="55"/>
      <c r="I57" s="55"/>
      <c r="J57" s="55"/>
      <c r="K57" s="55" t="s">
        <v>0</v>
      </c>
      <c r="L57" s="55"/>
      <c r="M57" s="64">
        <f>IF((N55-M55+L56-K56)&lt;0,ABS(N55-M55+L56-K56),0)</f>
        <v>0</v>
      </c>
      <c r="N57" s="64">
        <f>IF((N55-M55+L56-K56)&gt;0,(N55-M55+L56-K56),0)</f>
        <v>127.62874999999998</v>
      </c>
    </row>
    <row r="58" spans="1:14" ht="12.75">
      <c r="A58" s="57"/>
      <c r="B58" s="58" t="s">
        <v>0</v>
      </c>
      <c r="C58" s="59"/>
      <c r="D58" s="59"/>
      <c r="E58" s="60">
        <f>0.5*(C57+C59)</f>
        <v>0</v>
      </c>
      <c r="F58" s="60">
        <f>0.5*(D57+D59)</f>
        <v>0.31875</v>
      </c>
      <c r="G58" s="61">
        <f>(A59*1000+B59-A57*1000-B57)</f>
        <v>15</v>
      </c>
      <c r="H58" s="61">
        <f>E58*G58</f>
        <v>0</v>
      </c>
      <c r="I58" s="61">
        <f>F58*G58</f>
        <v>4.78125</v>
      </c>
      <c r="J58" s="61">
        <f>MIN(H58:I58)</f>
        <v>0</v>
      </c>
      <c r="K58" s="61">
        <f>H58-J58</f>
        <v>0</v>
      </c>
      <c r="L58" s="61">
        <f>I58-J58</f>
        <v>4.78125</v>
      </c>
      <c r="M58" s="62"/>
      <c r="N58" s="62"/>
    </row>
    <row r="59" spans="1:14" ht="12.75">
      <c r="A59" s="51">
        <v>0</v>
      </c>
      <c r="B59" s="52">
        <v>402</v>
      </c>
      <c r="C59" s="53">
        <v>0</v>
      </c>
      <c r="D59" s="53">
        <v>0.2925</v>
      </c>
      <c r="E59" s="54"/>
      <c r="F59" s="54"/>
      <c r="G59" s="55"/>
      <c r="H59" s="55"/>
      <c r="I59" s="55"/>
      <c r="J59" s="55"/>
      <c r="K59" s="55"/>
      <c r="L59" s="63"/>
      <c r="M59" s="64">
        <f>IF((N57-M57+L58-K58)&lt;0,ABS(N57-M57+L58-K58),0)</f>
        <v>0</v>
      </c>
      <c r="N59" s="64">
        <f>IF((N57-M57+L58-K58)&gt;0,(N57-M57+L58-K58),0)</f>
        <v>132.40999999999997</v>
      </c>
    </row>
    <row r="60" spans="1:14" ht="12.75">
      <c r="A60" s="57"/>
      <c r="B60" s="58"/>
      <c r="C60" s="59"/>
      <c r="D60" s="59"/>
      <c r="E60" s="60">
        <f>0.5*(C59+C61)</f>
        <v>0</v>
      </c>
      <c r="F60" s="60">
        <f>0.5*(D59+D61)</f>
        <v>0.34125</v>
      </c>
      <c r="G60" s="61">
        <f>(A61*1000+B61-A59*1000-B59)</f>
        <v>5</v>
      </c>
      <c r="H60" s="61">
        <f>E60*G60</f>
        <v>0</v>
      </c>
      <c r="I60" s="61">
        <f>F60*G60</f>
        <v>1.70625</v>
      </c>
      <c r="J60" s="61">
        <f>MIN(H60:I60)</f>
        <v>0</v>
      </c>
      <c r="K60" s="61">
        <f>H60-J60</f>
        <v>0</v>
      </c>
      <c r="L60" s="61">
        <f>I60-J60</f>
        <v>1.70625</v>
      </c>
      <c r="M60" s="62" t="s">
        <v>0</v>
      </c>
      <c r="N60" s="62" t="s">
        <v>0</v>
      </c>
    </row>
    <row r="61" spans="1:14" ht="12.75">
      <c r="A61" s="51">
        <v>0</v>
      </c>
      <c r="B61" s="52">
        <v>407</v>
      </c>
      <c r="C61" s="53">
        <v>0</v>
      </c>
      <c r="D61" s="53">
        <v>0.39</v>
      </c>
      <c r="E61" s="54"/>
      <c r="F61" s="54"/>
      <c r="G61" s="55"/>
      <c r="H61" s="55"/>
      <c r="I61" s="55"/>
      <c r="J61" s="55"/>
      <c r="K61" s="55"/>
      <c r="L61" s="55"/>
      <c r="M61" s="64">
        <f>IF((N59-M59+L60-K60)&lt;0,ABS(N59-M59+L60-K60),0)</f>
        <v>0</v>
      </c>
      <c r="N61" s="64">
        <f>IF((N59-M59+L60-K60)&gt;0,(N59-M59+L60-K60),0)</f>
        <v>134.11624999999998</v>
      </c>
    </row>
    <row r="62" spans="1:14" ht="12.75">
      <c r="A62" s="57"/>
      <c r="B62" s="58" t="s">
        <v>0</v>
      </c>
      <c r="C62" s="59"/>
      <c r="D62" s="59"/>
      <c r="E62" s="60">
        <f>0.5*(C61+C63)</f>
        <v>0</v>
      </c>
      <c r="F62" s="60">
        <f>0.5*(D61+D63)</f>
        <v>0.375</v>
      </c>
      <c r="G62" s="61">
        <f>(A63*1000+B63-A61*1000-B61)</f>
        <v>25</v>
      </c>
      <c r="H62" s="61">
        <f>E62*G62</f>
        <v>0</v>
      </c>
      <c r="I62" s="61">
        <f>F62*G62</f>
        <v>9.375</v>
      </c>
      <c r="J62" s="61">
        <f>MIN(H62:I62)</f>
        <v>0</v>
      </c>
      <c r="K62" s="61">
        <f>H62-J62</f>
        <v>0</v>
      </c>
      <c r="L62" s="61">
        <f>I62-J62</f>
        <v>9.375</v>
      </c>
      <c r="M62" s="62"/>
      <c r="N62" s="62" t="s">
        <v>0</v>
      </c>
    </row>
    <row r="63" spans="1:14" ht="12.75">
      <c r="A63" s="51">
        <v>0</v>
      </c>
      <c r="B63" s="52">
        <v>432</v>
      </c>
      <c r="C63" s="53">
        <v>0</v>
      </c>
      <c r="D63" s="53">
        <v>0.36</v>
      </c>
      <c r="E63" s="54"/>
      <c r="F63" s="54"/>
      <c r="G63" s="55"/>
      <c r="H63" s="55"/>
      <c r="I63" s="55"/>
      <c r="J63" s="55"/>
      <c r="K63" s="55"/>
      <c r="L63" s="55"/>
      <c r="M63" s="64">
        <f>IF((N61-M61+L62-K62)&lt;0,ABS(N61-M61+L62-K62),0)</f>
        <v>0</v>
      </c>
      <c r="N63" s="64">
        <f>IF((N61-M61+L62-K62)&gt;0,(N61-M61+L62-K62),0)</f>
        <v>143.49124999999998</v>
      </c>
    </row>
    <row r="64" spans="1:14" ht="12.75">
      <c r="A64" s="57"/>
      <c r="B64" s="58"/>
      <c r="C64" s="59"/>
      <c r="D64" s="59"/>
      <c r="E64" s="60">
        <f>0.5*(C63+C65)</f>
        <v>0</v>
      </c>
      <c r="F64" s="60">
        <f>0.5*(D63+D65)</f>
        <v>0.36624999999999996</v>
      </c>
      <c r="G64" s="61">
        <f>(A65*1000+B65-A63*1000-B63)</f>
        <v>25</v>
      </c>
      <c r="H64" s="61">
        <f>E64*G64</f>
        <v>0</v>
      </c>
      <c r="I64" s="61">
        <f>F64*G64</f>
        <v>9.15625</v>
      </c>
      <c r="J64" s="61">
        <f>MIN(H64:I64)</f>
        <v>0</v>
      </c>
      <c r="K64" s="61">
        <f>H64-J64</f>
        <v>0</v>
      </c>
      <c r="L64" s="61">
        <f>I64-J64</f>
        <v>9.15625</v>
      </c>
      <c r="M64" s="62" t="s">
        <v>0</v>
      </c>
      <c r="N64" s="62" t="s">
        <v>0</v>
      </c>
    </row>
    <row r="65" spans="1:14" ht="12.75">
      <c r="A65" s="51">
        <v>0</v>
      </c>
      <c r="B65" s="52">
        <v>457</v>
      </c>
      <c r="C65" s="53">
        <v>0</v>
      </c>
      <c r="D65" s="53">
        <v>0.3725</v>
      </c>
      <c r="E65" s="54"/>
      <c r="F65" s="54"/>
      <c r="G65" s="55"/>
      <c r="H65" s="55"/>
      <c r="I65" s="55"/>
      <c r="J65" s="55"/>
      <c r="K65" s="55" t="s">
        <v>0</v>
      </c>
      <c r="L65" s="55"/>
      <c r="M65" s="64">
        <f>IF((N63-M63+L64-K64)&lt;0,ABS(N63-M63+L64-K64),0)</f>
        <v>0</v>
      </c>
      <c r="N65" s="64">
        <f>IF((N63-M63+L64-K64)&gt;0,(N63-M63+L64-K64),0)</f>
        <v>152.64749999999998</v>
      </c>
    </row>
    <row r="66" spans="1:14" ht="12.75">
      <c r="A66" s="57"/>
      <c r="B66" s="58" t="s">
        <v>0</v>
      </c>
      <c r="C66" s="59"/>
      <c r="D66" s="59"/>
      <c r="E66" s="60">
        <f>0.5*(C65+C67)</f>
        <v>0</v>
      </c>
      <c r="F66" s="60">
        <f>0.5*(D65+D67)</f>
        <v>0.31375</v>
      </c>
      <c r="G66" s="61">
        <f>(A67*1000+B67-A65*1000-B65)</f>
        <v>25</v>
      </c>
      <c r="H66" s="61">
        <f>E66*G66</f>
        <v>0</v>
      </c>
      <c r="I66" s="61">
        <f>F66*G66</f>
        <v>7.843749999999999</v>
      </c>
      <c r="J66" s="61">
        <f>MIN(H66:I66)</f>
        <v>0</v>
      </c>
      <c r="K66" s="61">
        <f>H66-J66</f>
        <v>0</v>
      </c>
      <c r="L66" s="61">
        <f>I66-J66</f>
        <v>7.843749999999999</v>
      </c>
      <c r="M66" s="62"/>
      <c r="N66" s="62"/>
    </row>
    <row r="67" spans="1:14" ht="12.75">
      <c r="A67" s="51">
        <v>0</v>
      </c>
      <c r="B67" s="52">
        <v>482</v>
      </c>
      <c r="C67" s="53">
        <v>0</v>
      </c>
      <c r="D67" s="53">
        <v>0.255</v>
      </c>
      <c r="E67" s="54"/>
      <c r="F67" s="54"/>
      <c r="G67" s="55"/>
      <c r="H67" s="55"/>
      <c r="I67" s="55"/>
      <c r="J67" s="55"/>
      <c r="K67" s="55"/>
      <c r="L67" s="63"/>
      <c r="M67" s="64">
        <f>IF((N65-M65+L66-K66)&lt;0,ABS(N65-M65+L66-K66),0)</f>
        <v>0</v>
      </c>
      <c r="N67" s="64">
        <f>IF((N65-M65+L66-K66)&gt;0,(N65-M65+L66-K66),0)</f>
        <v>160.49124999999998</v>
      </c>
    </row>
    <row r="68" spans="1:14" ht="12.75">
      <c r="A68" s="57"/>
      <c r="B68" s="58"/>
      <c r="C68" s="59"/>
      <c r="D68" s="59"/>
      <c r="E68" s="60">
        <f>0.5*(C67+C69)</f>
        <v>0</v>
      </c>
      <c r="F68" s="60">
        <f>0.5*(D67+D69)</f>
        <v>0.2475</v>
      </c>
      <c r="G68" s="61">
        <f>(A69*1000+B69-A67*1000-B67)</f>
        <v>15</v>
      </c>
      <c r="H68" s="61">
        <f>E68*G68</f>
        <v>0</v>
      </c>
      <c r="I68" s="61">
        <f>F68*G68</f>
        <v>3.7125</v>
      </c>
      <c r="J68" s="61">
        <f>MIN(H68:I68)</f>
        <v>0</v>
      </c>
      <c r="K68" s="61">
        <f>H68-J68</f>
        <v>0</v>
      </c>
      <c r="L68" s="61">
        <f>I68-J68</f>
        <v>3.7125</v>
      </c>
      <c r="M68" s="62" t="s">
        <v>0</v>
      </c>
      <c r="N68" s="62" t="s">
        <v>0</v>
      </c>
    </row>
    <row r="69" spans="1:14" ht="12.75">
      <c r="A69" s="51">
        <v>0</v>
      </c>
      <c r="B69" s="52">
        <v>497</v>
      </c>
      <c r="C69" s="53">
        <v>0</v>
      </c>
      <c r="D69" s="53">
        <v>0.24</v>
      </c>
      <c r="E69" s="54"/>
      <c r="F69" s="54"/>
      <c r="G69" s="55"/>
      <c r="H69" s="55"/>
      <c r="I69" s="55"/>
      <c r="J69" s="55"/>
      <c r="K69" s="55"/>
      <c r="L69" s="55"/>
      <c r="M69" s="64">
        <f>IF((N67-M67+L68-K68)&lt;0,ABS(N67-M67+L68-K68),0)</f>
        <v>0</v>
      </c>
      <c r="N69" s="64">
        <f>IF((N67-M67+L68-K68)&gt;0,(N67-M67+L68-K68),0)</f>
        <v>164.20374999999999</v>
      </c>
    </row>
    <row r="70" spans="1:14" ht="12.75">
      <c r="A70" s="57"/>
      <c r="B70" s="58" t="s">
        <v>0</v>
      </c>
      <c r="C70" s="59"/>
      <c r="D70" s="59"/>
      <c r="E70" s="60">
        <f>0.5*(C69+C71)</f>
        <v>0</v>
      </c>
      <c r="F70" s="60">
        <f>0.5*(D69+D71)</f>
        <v>0.24</v>
      </c>
      <c r="G70" s="61">
        <f>(A71*1000+B71-A69*1000-B69)</f>
        <v>15</v>
      </c>
      <c r="H70" s="61">
        <f>E70*G70</f>
        <v>0</v>
      </c>
      <c r="I70" s="61">
        <f>F70*G70</f>
        <v>3.5999999999999996</v>
      </c>
      <c r="J70" s="61">
        <f>MIN(H70:I70)</f>
        <v>0</v>
      </c>
      <c r="K70" s="61">
        <f>H70-J70</f>
        <v>0</v>
      </c>
      <c r="L70" s="61">
        <f>I70-J70</f>
        <v>3.5999999999999996</v>
      </c>
      <c r="M70" s="62"/>
      <c r="N70" s="62" t="s">
        <v>0</v>
      </c>
    </row>
    <row r="71" spans="1:14" ht="12.75">
      <c r="A71" s="51">
        <v>0</v>
      </c>
      <c r="B71" s="52">
        <v>512</v>
      </c>
      <c r="C71" s="53">
        <v>0</v>
      </c>
      <c r="D71" s="53">
        <v>0.24</v>
      </c>
      <c r="E71" s="54"/>
      <c r="F71" s="54"/>
      <c r="G71" s="55"/>
      <c r="H71" s="55"/>
      <c r="I71" s="55"/>
      <c r="J71" s="55"/>
      <c r="K71" s="55"/>
      <c r="L71" s="55"/>
      <c r="M71" s="64">
        <f>IF((N69-M69+L70-K70)&lt;0,ABS(N69-M69+L70-K70),0)</f>
        <v>0</v>
      </c>
      <c r="N71" s="64">
        <f>IF((N69-M69+L70-K70)&gt;0,(N69-M69+L70-K70),0)</f>
        <v>167.80374999999998</v>
      </c>
    </row>
    <row r="72" spans="1:14" ht="12.75">
      <c r="A72" s="57"/>
      <c r="B72" s="58"/>
      <c r="C72" s="59"/>
      <c r="D72" s="59"/>
      <c r="E72" s="60">
        <f>0.5*(C71+C73)</f>
        <v>0</v>
      </c>
      <c r="F72" s="60">
        <f>0.5*(D71+D73)</f>
        <v>0.24</v>
      </c>
      <c r="G72" s="61">
        <f>(A73*1000+B73-A71*1000-B71)</f>
        <v>10</v>
      </c>
      <c r="H72" s="61">
        <f>E72*G72</f>
        <v>0</v>
      </c>
      <c r="I72" s="61">
        <f>F72*G72</f>
        <v>2.4</v>
      </c>
      <c r="J72" s="61">
        <f>MIN(H72:I72)</f>
        <v>0</v>
      </c>
      <c r="K72" s="61">
        <f>H72-J72</f>
        <v>0</v>
      </c>
      <c r="L72" s="61">
        <f>I72-J72</f>
        <v>2.4</v>
      </c>
      <c r="M72" s="62" t="s">
        <v>0</v>
      </c>
      <c r="N72" s="62" t="s">
        <v>0</v>
      </c>
    </row>
    <row r="73" spans="1:14" ht="12.75">
      <c r="A73" s="51">
        <v>0</v>
      </c>
      <c r="B73" s="52">
        <v>522</v>
      </c>
      <c r="C73" s="53">
        <v>0</v>
      </c>
      <c r="D73" s="53">
        <v>0.24</v>
      </c>
      <c r="E73" s="54"/>
      <c r="F73" s="54"/>
      <c r="G73" s="55"/>
      <c r="H73" s="55"/>
      <c r="I73" s="55"/>
      <c r="J73" s="55"/>
      <c r="K73" s="55" t="s">
        <v>0</v>
      </c>
      <c r="L73" s="55"/>
      <c r="M73" s="64">
        <f>IF((N71-M71+L72-K72)&lt;0,ABS(N71-M71+L72-K72),0)</f>
        <v>0</v>
      </c>
      <c r="N73" s="64">
        <f>IF((N71-M71+L72-K72)&gt;0,(N71-M71+L72-K72),0)</f>
        <v>170.20374999999999</v>
      </c>
    </row>
    <row r="74" spans="1:14" ht="12.75">
      <c r="A74" s="57"/>
      <c r="B74" s="58"/>
      <c r="C74" s="59"/>
      <c r="D74" s="59"/>
      <c r="E74" s="60"/>
      <c r="F74" s="60"/>
      <c r="G74" s="61"/>
      <c r="H74" s="61"/>
      <c r="I74" s="61"/>
      <c r="J74" s="61"/>
      <c r="K74" s="61"/>
      <c r="L74" s="61"/>
      <c r="M74" s="62"/>
      <c r="N74" s="62"/>
    </row>
    <row r="75" spans="1:14" ht="12.75">
      <c r="A75" s="51"/>
      <c r="B75" s="52"/>
      <c r="C75" s="53"/>
      <c r="D75" s="53"/>
      <c r="E75" s="54"/>
      <c r="F75" s="54"/>
      <c r="G75" s="55"/>
      <c r="H75" s="55"/>
      <c r="I75" s="55"/>
      <c r="J75" s="55"/>
      <c r="K75" s="55"/>
      <c r="L75" s="55"/>
      <c r="M75" s="64"/>
      <c r="N75" s="64"/>
    </row>
    <row r="76" spans="1:14" ht="12.75">
      <c r="A76" s="57"/>
      <c r="B76" s="58"/>
      <c r="C76" s="59"/>
      <c r="D76" s="59"/>
      <c r="E76" s="60"/>
      <c r="F76" s="60"/>
      <c r="G76" s="61"/>
      <c r="H76" s="61"/>
      <c r="I76" s="61"/>
      <c r="J76" s="61"/>
      <c r="K76" s="61"/>
      <c r="L76" s="61"/>
      <c r="M76" s="62"/>
      <c r="N76" s="62"/>
    </row>
    <row r="77" spans="1:14" ht="12.75">
      <c r="A77" s="51"/>
      <c r="B77" s="52"/>
      <c r="C77" s="53"/>
      <c r="D77" s="53"/>
      <c r="E77" s="54"/>
      <c r="F77" s="54"/>
      <c r="G77" s="55"/>
      <c r="H77" s="55"/>
      <c r="I77" s="55"/>
      <c r="J77" s="55"/>
      <c r="K77" s="55"/>
      <c r="L77" s="55"/>
      <c r="M77" s="64"/>
      <c r="N77" s="64"/>
    </row>
    <row r="78" spans="1:14" ht="12.75">
      <c r="A78" s="57"/>
      <c r="B78" s="58"/>
      <c r="C78" s="59"/>
      <c r="D78" s="59"/>
      <c r="E78" s="60"/>
      <c r="F78" s="60"/>
      <c r="G78" s="61"/>
      <c r="H78" s="61"/>
      <c r="I78" s="61"/>
      <c r="J78" s="61"/>
      <c r="K78" s="61"/>
      <c r="L78" s="61"/>
      <c r="M78" s="62"/>
      <c r="N78" s="62"/>
    </row>
    <row r="79" spans="1:14" ht="12.75">
      <c r="A79" s="51"/>
      <c r="B79" s="52"/>
      <c r="C79" s="53"/>
      <c r="D79" s="53"/>
      <c r="E79" s="54"/>
      <c r="F79" s="54"/>
      <c r="G79" s="55"/>
      <c r="H79" s="55"/>
      <c r="I79" s="55"/>
      <c r="J79" s="55"/>
      <c r="K79" s="55"/>
      <c r="L79" s="55"/>
      <c r="M79" s="64"/>
      <c r="N79" s="64"/>
    </row>
    <row r="80" spans="1:14" ht="12.75">
      <c r="A80" s="57"/>
      <c r="B80" s="58"/>
      <c r="C80" s="59"/>
      <c r="D80" s="59"/>
      <c r="E80" s="60"/>
      <c r="F80" s="60"/>
      <c r="G80" s="61"/>
      <c r="H80" s="61"/>
      <c r="I80" s="61"/>
      <c r="J80" s="61"/>
      <c r="K80" s="61"/>
      <c r="L80" s="61"/>
      <c r="M80" s="62"/>
      <c r="N80" s="62"/>
    </row>
    <row r="81" spans="1:14" ht="12.75">
      <c r="A81" s="51"/>
      <c r="B81" s="52"/>
      <c r="C81" s="53"/>
      <c r="D81" s="53"/>
      <c r="E81" s="54"/>
      <c r="F81" s="54"/>
      <c r="G81" s="55"/>
      <c r="H81" s="55"/>
      <c r="I81" s="55"/>
      <c r="J81" s="55"/>
      <c r="K81" s="55"/>
      <c r="L81" s="63"/>
      <c r="M81" s="64"/>
      <c r="N81" s="64"/>
    </row>
    <row r="82" spans="1:14" ht="12.75">
      <c r="A82" s="57"/>
      <c r="B82" s="58"/>
      <c r="C82" s="59"/>
      <c r="D82" s="59"/>
      <c r="E82" s="60"/>
      <c r="F82" s="60"/>
      <c r="G82" s="61"/>
      <c r="H82" s="61"/>
      <c r="I82" s="61"/>
      <c r="J82" s="61"/>
      <c r="K82" s="61"/>
      <c r="L82" s="61"/>
      <c r="M82" s="62"/>
      <c r="N82" s="62"/>
    </row>
    <row r="83" spans="1:14" ht="12.75">
      <c r="A83" s="51"/>
      <c r="B83" s="52"/>
      <c r="C83" s="53"/>
      <c r="D83" s="53"/>
      <c r="E83" s="54"/>
      <c r="F83" s="54"/>
      <c r="G83" s="55"/>
      <c r="H83" s="55"/>
      <c r="I83" s="55"/>
      <c r="J83" s="55"/>
      <c r="K83" s="55"/>
      <c r="L83" s="55"/>
      <c r="M83" s="64"/>
      <c r="N83" s="64"/>
    </row>
    <row r="84" spans="1:14" ht="12.75">
      <c r="A84" s="57"/>
      <c r="B84" s="58"/>
      <c r="C84" s="59"/>
      <c r="D84" s="59"/>
      <c r="E84" s="60"/>
      <c r="F84" s="60"/>
      <c r="G84" s="61"/>
      <c r="H84" s="61"/>
      <c r="I84" s="61"/>
      <c r="J84" s="61"/>
      <c r="K84" s="61"/>
      <c r="L84" s="61"/>
      <c r="M84" s="62"/>
      <c r="N84" s="62"/>
    </row>
    <row r="85" spans="1:14" ht="12.75">
      <c r="A85" s="51"/>
      <c r="B85" s="52"/>
      <c r="C85" s="53"/>
      <c r="D85" s="53"/>
      <c r="E85" s="54"/>
      <c r="F85" s="54"/>
      <c r="G85" s="55"/>
      <c r="H85" s="55"/>
      <c r="I85" s="55"/>
      <c r="J85" s="55"/>
      <c r="K85" s="55"/>
      <c r="L85" s="55"/>
      <c r="M85" s="64"/>
      <c r="N85" s="64"/>
    </row>
    <row r="86" spans="1:14" ht="12.75">
      <c r="A86" s="57"/>
      <c r="B86" s="58"/>
      <c r="C86" s="59"/>
      <c r="D86" s="59"/>
      <c r="E86" s="60"/>
      <c r="F86" s="60"/>
      <c r="G86" s="61"/>
      <c r="H86" s="61"/>
      <c r="I86" s="61"/>
      <c r="J86" s="61"/>
      <c r="K86" s="61"/>
      <c r="L86" s="61"/>
      <c r="M86" s="62"/>
      <c r="N86" s="62"/>
    </row>
    <row r="87" spans="1:14" ht="12.75">
      <c r="A87" s="51"/>
      <c r="B87" s="52"/>
      <c r="C87" s="53"/>
      <c r="D87" s="53"/>
      <c r="E87" s="54"/>
      <c r="F87" s="54"/>
      <c r="G87" s="55"/>
      <c r="H87" s="55"/>
      <c r="I87" s="55"/>
      <c r="J87" s="55"/>
      <c r="K87" s="55"/>
      <c r="L87" s="55"/>
      <c r="M87" s="64"/>
      <c r="N87" s="64"/>
    </row>
    <row r="88" spans="1:14" ht="12.75">
      <c r="A88" s="57"/>
      <c r="B88" s="58"/>
      <c r="C88" s="59"/>
      <c r="D88" s="59"/>
      <c r="E88" s="60"/>
      <c r="F88" s="60"/>
      <c r="G88" s="61"/>
      <c r="H88" s="61"/>
      <c r="I88" s="61"/>
      <c r="J88" s="61"/>
      <c r="K88" s="61"/>
      <c r="L88" s="61"/>
      <c r="M88" s="62"/>
      <c r="N88" s="62"/>
    </row>
    <row r="89" spans="1:14" ht="12.75">
      <c r="A89" s="51"/>
      <c r="B89" s="52"/>
      <c r="C89" s="53"/>
      <c r="D89" s="53"/>
      <c r="E89" s="54"/>
      <c r="F89" s="54"/>
      <c r="G89" s="55"/>
      <c r="H89" s="55"/>
      <c r="I89" s="55"/>
      <c r="J89" s="55"/>
      <c r="K89" s="55"/>
      <c r="L89" s="63"/>
      <c r="M89" s="64"/>
      <c r="N89" s="64"/>
    </row>
    <row r="90" spans="1:14" ht="12.75">
      <c r="A90" s="57"/>
      <c r="B90" s="58"/>
      <c r="C90" s="59"/>
      <c r="D90" s="59"/>
      <c r="E90" s="60"/>
      <c r="F90" s="60"/>
      <c r="G90" s="61"/>
      <c r="H90" s="61"/>
      <c r="I90" s="61"/>
      <c r="J90" s="61"/>
      <c r="K90" s="61"/>
      <c r="L90" s="61"/>
      <c r="M90" s="62"/>
      <c r="N90" s="62"/>
    </row>
    <row r="91" spans="1:14" ht="12.75">
      <c r="A91" s="51"/>
      <c r="B91" s="52"/>
      <c r="C91" s="53"/>
      <c r="D91" s="53"/>
      <c r="E91" s="54"/>
      <c r="F91" s="54"/>
      <c r="G91" s="55"/>
      <c r="H91" s="55"/>
      <c r="I91" s="55"/>
      <c r="J91" s="55"/>
      <c r="K91" s="55"/>
      <c r="L91" s="55"/>
      <c r="M91" s="64"/>
      <c r="N91" s="64"/>
    </row>
    <row r="92" spans="1:14" ht="12.75">
      <c r="A92" s="57"/>
      <c r="B92" s="58"/>
      <c r="C92" s="59"/>
      <c r="D92" s="59"/>
      <c r="E92" s="60"/>
      <c r="F92" s="60"/>
      <c r="G92" s="61"/>
      <c r="H92" s="61"/>
      <c r="I92" s="61"/>
      <c r="J92" s="61"/>
      <c r="K92" s="61"/>
      <c r="L92" s="61"/>
      <c r="M92" s="62"/>
      <c r="N92" s="62"/>
    </row>
    <row r="93" spans="1:14" ht="12.75">
      <c r="A93" s="51"/>
      <c r="B93" s="52"/>
      <c r="C93" s="53"/>
      <c r="D93" s="53"/>
      <c r="E93" s="54"/>
      <c r="F93" s="54"/>
      <c r="G93" s="55"/>
      <c r="H93" s="55"/>
      <c r="I93" s="55"/>
      <c r="J93" s="55"/>
      <c r="K93" s="55"/>
      <c r="L93" s="55"/>
      <c r="M93" s="64"/>
      <c r="N93" s="64"/>
    </row>
    <row r="94" spans="1:14" ht="12.75">
      <c r="A94" s="57"/>
      <c r="B94" s="58"/>
      <c r="C94" s="59"/>
      <c r="D94" s="59"/>
      <c r="E94" s="60"/>
      <c r="F94" s="60"/>
      <c r="G94" s="61"/>
      <c r="H94" s="61"/>
      <c r="I94" s="61"/>
      <c r="J94" s="61"/>
      <c r="K94" s="61"/>
      <c r="L94" s="61"/>
      <c r="M94" s="62"/>
      <c r="N94" s="62"/>
    </row>
    <row r="95" spans="1:14" ht="12.75">
      <c r="A95" s="51"/>
      <c r="B95" s="52"/>
      <c r="C95" s="53"/>
      <c r="D95" s="53"/>
      <c r="E95" s="54"/>
      <c r="F95" s="54"/>
      <c r="G95" s="55"/>
      <c r="H95" s="55"/>
      <c r="I95" s="55"/>
      <c r="J95" s="55"/>
      <c r="K95" s="55"/>
      <c r="L95" s="55"/>
      <c r="M95" s="64"/>
      <c r="N95" s="64"/>
    </row>
    <row r="96" spans="1:14" ht="12.75">
      <c r="A96" s="57"/>
      <c r="B96" s="58"/>
      <c r="C96" s="59"/>
      <c r="D96" s="59"/>
      <c r="E96" s="60"/>
      <c r="F96" s="60"/>
      <c r="G96" s="61"/>
      <c r="H96" s="61"/>
      <c r="I96" s="61"/>
      <c r="J96" s="61"/>
      <c r="K96" s="61"/>
      <c r="L96" s="61"/>
      <c r="M96" s="62"/>
      <c r="N96" s="62"/>
    </row>
    <row r="97" spans="1:14" ht="12.75">
      <c r="A97" s="51"/>
      <c r="B97" s="52"/>
      <c r="C97" s="53"/>
      <c r="D97" s="53"/>
      <c r="E97" s="54"/>
      <c r="F97" s="54"/>
      <c r="G97" s="55"/>
      <c r="H97" s="55"/>
      <c r="I97" s="55"/>
      <c r="J97" s="55"/>
      <c r="K97" s="55"/>
      <c r="L97" s="55"/>
      <c r="M97" s="64"/>
      <c r="N97" s="64"/>
    </row>
  </sheetData>
  <sheetProtection/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ZARZAD DRÓG W SIEMIATYCZACH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DODP BIAŁYSTOK</dc:creator>
  <cp:keywords/>
  <dc:description/>
  <cp:lastModifiedBy>Użytkownik systemu Windows</cp:lastModifiedBy>
  <cp:lastPrinted>2017-05-25T06:06:22Z</cp:lastPrinted>
  <dcterms:created xsi:type="dcterms:W3CDTF">1997-08-25T09:13:32Z</dcterms:created>
  <dcterms:modified xsi:type="dcterms:W3CDTF">2017-06-03T16:30:00Z</dcterms:modified>
  <cp:category/>
  <cp:version/>
  <cp:contentType/>
  <cp:contentStatus/>
</cp:coreProperties>
</file>