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530" windowHeight="11640" activeTab="0"/>
  </bookViews>
  <sheets>
    <sheet name="Arkusz1" sheetId="1" r:id="rId1"/>
  </sheets>
  <definedNames>
    <definedName name="_xlnm.Print_Area" localSheetId="0">'Arkusz1'!$1:$48</definedName>
    <definedName name="_xlnm.Print_Titles" localSheetId="0">'Arkusz1'!$1:$6</definedName>
  </definedNames>
  <calcPr fullCalcOnLoad="1"/>
</workbook>
</file>

<file path=xl/sharedStrings.xml><?xml version="1.0" encoding="utf-8"?>
<sst xmlns="http://schemas.openxmlformats.org/spreadsheetml/2006/main" count="196" uniqueCount="132">
  <si>
    <t>km</t>
  </si>
  <si>
    <t>od km</t>
  </si>
  <si>
    <t>1710B</t>
  </si>
  <si>
    <t>8.</t>
  </si>
  <si>
    <t>1729B</t>
  </si>
  <si>
    <t>16.</t>
  </si>
  <si>
    <t>1730B</t>
  </si>
  <si>
    <t xml:space="preserve">Skiwy Duże – Rogawka </t>
  </si>
  <si>
    <t xml:space="preserve">gmina   Siemiatycze </t>
  </si>
  <si>
    <t>17.</t>
  </si>
  <si>
    <t>1731B</t>
  </si>
  <si>
    <t>gmina   Siemiatycze</t>
  </si>
  <si>
    <t>18.</t>
  </si>
  <si>
    <t>19.</t>
  </si>
  <si>
    <t>1732B</t>
  </si>
  <si>
    <t>1754B</t>
  </si>
  <si>
    <t>26.</t>
  </si>
  <si>
    <t>27.</t>
  </si>
  <si>
    <t>28.</t>
  </si>
  <si>
    <t>1761B</t>
  </si>
  <si>
    <t xml:space="preserve">Baciki Bliższe – Baciki Dalsze </t>
  </si>
  <si>
    <t xml:space="preserve">gmina Siemiatycze </t>
  </si>
  <si>
    <t>29.</t>
  </si>
  <si>
    <t>1762B</t>
  </si>
  <si>
    <t>1763B</t>
  </si>
  <si>
    <t>40.</t>
  </si>
  <si>
    <t>43.</t>
  </si>
  <si>
    <t>44.</t>
  </si>
  <si>
    <t>45.</t>
  </si>
  <si>
    <t>46.</t>
  </si>
  <si>
    <t>47.</t>
  </si>
  <si>
    <t>lp.</t>
  </si>
  <si>
    <t xml:space="preserve">nr drogi </t>
  </si>
  <si>
    <t xml:space="preserve">nazwa drogi </t>
  </si>
  <si>
    <t xml:space="preserve">do km </t>
  </si>
  <si>
    <t>nazwa odcinka drogi</t>
  </si>
  <si>
    <t>uwagi</t>
  </si>
  <si>
    <t>Siemiatycze (ul. 3 Maja, ul. Bartosza Głowackiego) – Czartajew – Kłopoty Stanisławy – Makarki – Grodzisk – Sypnie -  Pobikry</t>
  </si>
  <si>
    <t>Tołwin – Wiercień Duży – Kłopoty Patry – droga 1709B</t>
  </si>
  <si>
    <t>Kłopoty Bujny -  Lachówka</t>
  </si>
  <si>
    <t xml:space="preserve">droga 690 –Kułygi – Krasewice </t>
  </si>
  <si>
    <t>Skiwy Duże – Cecele – Klukowo – Rogawka  - droga 1729B</t>
  </si>
  <si>
    <t xml:space="preserve">Siemiatycze ( ulica Drohiczyńska  ) – Krupice - Klekotowo - Ogrodniki –  Wólka Nadbużna  – Turna Mała </t>
  </si>
  <si>
    <t xml:space="preserve">Siemiatycze (ul. Słowiczyńska) – Tołwin – Hornowo – Osmola - Dziadkowice </t>
  </si>
  <si>
    <t>Tołwin – droga 690</t>
  </si>
  <si>
    <t xml:space="preserve">Baciki Bliższe – Ossolin </t>
  </si>
  <si>
    <t xml:space="preserve">droga 693 - Baciki Bliższe – Baciki Średnie – droga 1754B </t>
  </si>
  <si>
    <t xml:space="preserve">Siemiatycze ( ul. Wysoka)  – Boratyniec Lacki – Grabarka - Sokóle – droga 1771B </t>
  </si>
  <si>
    <t xml:space="preserve">Siemiatycze ( ul. Armii Krajowej )  – Boratyniec Ruski – Stacja  Kolejowa -  Siemiatycze – droga 640 </t>
  </si>
  <si>
    <t>droga 1763B – Boratyniec Ruski – Szerszenie – droga 658</t>
  </si>
  <si>
    <t>1718B</t>
  </si>
  <si>
    <t>1719B</t>
  </si>
  <si>
    <t>1720B</t>
  </si>
  <si>
    <t>1721B</t>
  </si>
  <si>
    <t>1759B</t>
  </si>
  <si>
    <t>1760B</t>
  </si>
  <si>
    <t>1764B</t>
  </si>
  <si>
    <t>50.</t>
  </si>
  <si>
    <t>59.</t>
  </si>
  <si>
    <t>1782B</t>
  </si>
  <si>
    <t xml:space="preserve">Anusin – Olendry </t>
  </si>
  <si>
    <t>60.</t>
  </si>
  <si>
    <t>1783B</t>
  </si>
  <si>
    <t>Siemiatycze (ul. T. Kościuszki ) – Turna Duża</t>
  </si>
  <si>
    <t>standard ZUD</t>
  </si>
  <si>
    <t>V</t>
  </si>
  <si>
    <t>VI</t>
  </si>
  <si>
    <t>poza ZUD</t>
  </si>
  <si>
    <t>długość drogi</t>
  </si>
  <si>
    <t>gmina  Siemiatycze</t>
  </si>
  <si>
    <t>Kłopoty Bujny - Lachówka</t>
  </si>
  <si>
    <t>droga 690 –  Krasewice</t>
  </si>
  <si>
    <t>Tołwin - Kajanka</t>
  </si>
  <si>
    <t>Baciki Bliższe - Ossolin</t>
  </si>
  <si>
    <t>Anusin – Olendry</t>
  </si>
  <si>
    <t>długość odcinka</t>
  </si>
  <si>
    <t xml:space="preserve">lokalizacja odcinka </t>
  </si>
  <si>
    <t>Miasto Siemiatycze</t>
  </si>
  <si>
    <t>gmina Mielnik</t>
  </si>
  <si>
    <t>Wiercień Duży – droga 19</t>
  </si>
  <si>
    <t>droga 19 - Kłopoty Patry</t>
  </si>
  <si>
    <t xml:space="preserve">gmina  Siemiatycze </t>
  </si>
  <si>
    <t xml:space="preserve">droga 1709B – Zalesie </t>
  </si>
  <si>
    <t>Siemiatycze (ul. Kilińskiego)  – Rogawka – Korzeniówka Duża – Narojki - Miłkowice – Rotki – droga 1728B</t>
  </si>
  <si>
    <t>Rogawka - Krupice</t>
  </si>
  <si>
    <t>standard V</t>
  </si>
  <si>
    <t>standard VI</t>
  </si>
  <si>
    <r>
      <t xml:space="preserve">DŁUGOŚĆ  DRÓG I POSZCZEGÓLNYCH  ODCINKÓW                                         </t>
    </r>
    <r>
      <rPr>
        <b/>
        <sz val="8"/>
        <color indexed="8"/>
        <rFont val="Czcionka tekstu podstawowego"/>
        <family val="0"/>
      </rPr>
      <t>RAZEM</t>
    </r>
    <r>
      <rPr>
        <sz val="8"/>
        <color indexed="8"/>
        <rFont val="Czcionka tekstu podstawowego"/>
        <family val="0"/>
      </rPr>
      <t xml:space="preserve"> : </t>
    </r>
  </si>
  <si>
    <t xml:space="preserve">SUMA DŁUGOŚCI ODCINKÓW  RAZEM : </t>
  </si>
  <si>
    <t>SPRAWDZENIE 1</t>
  </si>
  <si>
    <t xml:space="preserve">SPRAWDZENIE 2 </t>
  </si>
  <si>
    <t xml:space="preserve">Drogi powiatowe  powiatu siemiatyckiego utrzymywane w standardzie V ZUD </t>
  </si>
  <si>
    <t xml:space="preserve">Drogi powiatowe  powiatu siemiatyckiego utrzymywane w standardzie VI ZUD </t>
  </si>
  <si>
    <t xml:space="preserve">Drogi powiatowe  powiatu siemiatyckiego nie objęte planem zud ( poza standardami ZUD ) </t>
  </si>
  <si>
    <t>jednostki    samorządowe</t>
  </si>
  <si>
    <t xml:space="preserve">droga 1709B – Zalesie – granica gminy Siemiatycze </t>
  </si>
  <si>
    <t>lokalizacja odcinków drogi</t>
  </si>
  <si>
    <t xml:space="preserve">początek  </t>
  </si>
  <si>
    <t xml:space="preserve">koniec  </t>
  </si>
  <si>
    <t>gmina Siemiatycze</t>
  </si>
  <si>
    <t xml:space="preserve">zestawienie długości odcinków według standardów ZUD </t>
  </si>
  <si>
    <t xml:space="preserve">Rogawka – Krupice – granica Gminy Siemiatycze  </t>
  </si>
  <si>
    <t>gmina Nurzec Stacja</t>
  </si>
  <si>
    <t xml:space="preserve">droga 1763B - granica gminy Mielnik </t>
  </si>
  <si>
    <t>granica gminy Mielnik - droga 658</t>
  </si>
  <si>
    <t>Miasto Siemiatycze ( ul. Kilńskiego )</t>
  </si>
  <si>
    <t xml:space="preserve">Miasto Siemiatycze ( ul. Bartosza Głowackiego )  - droga 19 </t>
  </si>
  <si>
    <t xml:space="preserve">Miasto Siemiatycze </t>
  </si>
  <si>
    <t>Miasto Siemiatycze ( ul. Drohiczyńska)</t>
  </si>
  <si>
    <t>granica gminy Siemiatycze - droga 62</t>
  </si>
  <si>
    <t xml:space="preserve"> droga 62 - Turna Mała - droga 19</t>
  </si>
  <si>
    <t>Miasto Siemiatycze ( ul. Słowiczyńska)</t>
  </si>
  <si>
    <t xml:space="preserve">Miasto Siemiatycze ( ul. Wysoka) </t>
  </si>
  <si>
    <t xml:space="preserve">Siemiatycze - granica gminy Siemiatycze </t>
  </si>
  <si>
    <t>granica gminy Siemiatycze - Boratyniec Lacki - granica gminy Nurzec Stacja</t>
  </si>
  <si>
    <t>granica gminy Nurzec Stacja - Grabarka - granica gminy Mielnik</t>
  </si>
  <si>
    <t xml:space="preserve">granica gminy Mielnik - droga 1771B </t>
  </si>
  <si>
    <t xml:space="preserve">granica gminy Mielnik - granica gminy Nurzec Stacja </t>
  </si>
  <si>
    <t>Miasto Siemiatycze (ul. Tadeusza Kościuszki) – droga 640</t>
  </si>
  <si>
    <t xml:space="preserve">droga 640 - granica gminy Siemiatycze </t>
  </si>
  <si>
    <t xml:space="preserve">granica gminy Siemiatycze  - Turna Duża </t>
  </si>
  <si>
    <t xml:space="preserve"> gmina Siemiatycze</t>
  </si>
  <si>
    <t xml:space="preserve">Miasto Siemiatycze ( ul. Armii Krajowej)  </t>
  </si>
  <si>
    <t xml:space="preserve">granica gminy Siemiatycze - droga 640 </t>
  </si>
  <si>
    <t xml:space="preserve">WYKAZ    DRÓG    POWIATOWYCH  -  ODŚNIEŻANIE   ZAKRES  A </t>
  </si>
  <si>
    <t xml:space="preserve">na  terenie   działania   Powiatowego  Zarządu  Dróg  w  Siemiatyczach  </t>
  </si>
  <si>
    <t xml:space="preserve">droga 19 - Kłopoty Stanisławy </t>
  </si>
  <si>
    <t xml:space="preserve">granica Miasta Siemiatycze- droga 1709B </t>
  </si>
  <si>
    <t>1726B</t>
  </si>
  <si>
    <t>droga 690 - Czartajew - droga 1710B</t>
  </si>
  <si>
    <t>INFORMACJA ZBIORCZA  2012/2013 ROK   -   ZAKRES  A</t>
  </si>
  <si>
    <t xml:space="preserve">do  potrzeb  zimowego  utrzymania  dróg  w  sezonie  zimowym    2012 / 2013  r.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</si>
</sst>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12"/>
      <color indexed="8"/>
      <name val="Czcionka tekstu podstawowego"/>
      <family val="2"/>
    </font>
    <font>
      <b/>
      <sz val="12"/>
      <color indexed="8"/>
      <name val="Arial"/>
      <family val="2"/>
    </font>
    <font>
      <b/>
      <sz val="12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12"/>
      <color theme="1"/>
      <name val="Czcionka tekstu podstawowego"/>
      <family val="2"/>
    </font>
    <font>
      <b/>
      <sz val="8"/>
      <color theme="1"/>
      <name val="Czcionka tekstu podstawowego"/>
      <family val="0"/>
    </font>
    <font>
      <b/>
      <sz val="12"/>
      <color theme="1"/>
      <name val="Czcionka tekstu podstawowego"/>
      <family val="2"/>
    </font>
    <font>
      <sz val="8"/>
      <color theme="1"/>
      <name val="Czcionka tekstu podstawowego"/>
      <family val="0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vertical="center"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41" fillId="0" borderId="0" xfId="0" applyFont="1" applyFill="1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/>
    </xf>
    <xf numFmtId="164" fontId="2" fillId="12" borderId="10" xfId="0" applyNumberFormat="1" applyFont="1" applyFill="1" applyBorder="1" applyAlignment="1">
      <alignment horizontal="center" vertical="center" wrapText="1"/>
    </xf>
    <xf numFmtId="164" fontId="2" fillId="1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164" fontId="2" fillId="12" borderId="12" xfId="0" applyNumberFormat="1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41" fillId="0" borderId="12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41" fillId="0" borderId="10" xfId="0" applyNumberFormat="1" applyFont="1" applyFill="1" applyBorder="1" applyAlignment="1">
      <alignment horizontal="center" vertical="center" wrapText="1"/>
    </xf>
    <xf numFmtId="0" fontId="2" fillId="12" borderId="13" xfId="0" applyFont="1" applyFill="1" applyBorder="1" applyAlignment="1">
      <alignment horizontal="center" vertical="center"/>
    </xf>
    <xf numFmtId="0" fontId="41" fillId="10" borderId="13" xfId="0" applyFont="1" applyFill="1" applyBorder="1" applyAlignment="1">
      <alignment horizontal="center" vertical="center"/>
    </xf>
    <xf numFmtId="0" fontId="41" fillId="12" borderId="13" xfId="0" applyFont="1" applyFill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wrapText="1"/>
    </xf>
    <xf numFmtId="164" fontId="41" fillId="0" borderId="16" xfId="0" applyNumberFormat="1" applyFont="1" applyBorder="1" applyAlignment="1">
      <alignment horizontal="center" vertical="center" wrapText="1"/>
    </xf>
    <xf numFmtId="164" fontId="41" fillId="0" borderId="17" xfId="0" applyNumberFormat="1" applyFont="1" applyBorder="1" applyAlignment="1">
      <alignment horizontal="center" vertical="center"/>
    </xf>
    <xf numFmtId="164" fontId="41" fillId="0" borderId="18" xfId="0" applyNumberFormat="1" applyFont="1" applyBorder="1" applyAlignment="1">
      <alignment horizontal="center" vertical="center"/>
    </xf>
    <xf numFmtId="164" fontId="2" fillId="33" borderId="16" xfId="0" applyNumberFormat="1" applyFont="1" applyFill="1" applyBorder="1" applyAlignment="1">
      <alignment horizontal="center" vertical="center" wrapText="1"/>
    </xf>
    <xf numFmtId="164" fontId="41" fillId="33" borderId="12" xfId="0" applyNumberFormat="1" applyFont="1" applyFill="1" applyBorder="1" applyAlignment="1">
      <alignment horizontal="center" vertical="center" wrapText="1"/>
    </xf>
    <xf numFmtId="164" fontId="41" fillId="33" borderId="16" xfId="0" applyNumberFormat="1" applyFont="1" applyFill="1" applyBorder="1" applyAlignment="1">
      <alignment horizontal="center" vertical="center" wrapText="1"/>
    </xf>
    <xf numFmtId="164" fontId="2" fillId="33" borderId="18" xfId="0" applyNumberFormat="1" applyFont="1" applyFill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164" fontId="41" fillId="34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164" fontId="41" fillId="0" borderId="11" xfId="0" applyNumberFormat="1" applyFont="1" applyBorder="1" applyAlignment="1">
      <alignment horizontal="center" vertical="center"/>
    </xf>
    <xf numFmtId="164" fontId="41" fillId="0" borderId="20" xfId="0" applyNumberFormat="1" applyFont="1" applyBorder="1" applyAlignment="1">
      <alignment horizontal="center" vertical="center" wrapText="1"/>
    </xf>
    <xf numFmtId="164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164" fontId="43" fillId="35" borderId="22" xfId="0" applyNumberFormat="1" applyFont="1" applyFill="1" applyBorder="1" applyAlignment="1">
      <alignment horizontal="center" vertical="center"/>
    </xf>
    <xf numFmtId="164" fontId="43" fillId="33" borderId="22" xfId="0" applyNumberFormat="1" applyFont="1" applyFill="1" applyBorder="1" applyAlignment="1">
      <alignment horizontal="center" vertical="center"/>
    </xf>
    <xf numFmtId="164" fontId="43" fillId="12" borderId="22" xfId="0" applyNumberFormat="1" applyFont="1" applyFill="1" applyBorder="1" applyAlignment="1">
      <alignment horizontal="center" vertical="center"/>
    </xf>
    <xf numFmtId="164" fontId="43" fillId="10" borderId="22" xfId="0" applyNumberFormat="1" applyFont="1" applyFill="1" applyBorder="1" applyAlignment="1">
      <alignment horizontal="center" vertical="center"/>
    </xf>
    <xf numFmtId="164" fontId="43" fillId="9" borderId="22" xfId="0" applyNumberFormat="1" applyFont="1" applyFill="1" applyBorder="1" applyAlignment="1">
      <alignment horizontal="center" vertical="center"/>
    </xf>
    <xf numFmtId="164" fontId="2" fillId="12" borderId="11" xfId="0" applyNumberFormat="1" applyFont="1" applyFill="1" applyBorder="1" applyAlignment="1">
      <alignment horizontal="center" vertical="center" wrapText="1"/>
    </xf>
    <xf numFmtId="0" fontId="2" fillId="12" borderId="23" xfId="0" applyFont="1" applyFill="1" applyBorder="1" applyAlignment="1">
      <alignment horizontal="center" vertical="center"/>
    </xf>
    <xf numFmtId="164" fontId="2" fillId="12" borderId="17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164" fontId="41" fillId="34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41" fillId="36" borderId="10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horizontal="center" vertical="center" wrapText="1"/>
    </xf>
    <xf numFmtId="164" fontId="44" fillId="9" borderId="11" xfId="0" applyNumberFormat="1" applyFont="1" applyFill="1" applyBorder="1" applyAlignment="1">
      <alignment horizontal="right" vertical="center"/>
    </xf>
    <xf numFmtId="0" fontId="44" fillId="9" borderId="11" xfId="0" applyFont="1" applyFill="1" applyBorder="1" applyAlignment="1">
      <alignment horizontal="right" vertical="center"/>
    </xf>
    <xf numFmtId="164" fontId="43" fillId="35" borderId="24" xfId="0" applyNumberFormat="1" applyFont="1" applyFill="1" applyBorder="1" applyAlignment="1">
      <alignment horizontal="center"/>
    </xf>
    <xf numFmtId="0" fontId="43" fillId="35" borderId="25" xfId="0" applyFont="1" applyFill="1" applyBorder="1" applyAlignment="1">
      <alignment horizontal="center"/>
    </xf>
    <xf numFmtId="0" fontId="43" fillId="35" borderId="26" xfId="0" applyFont="1" applyFill="1" applyBorder="1" applyAlignment="1">
      <alignment horizontal="center"/>
    </xf>
    <xf numFmtId="0" fontId="45" fillId="0" borderId="24" xfId="0" applyFon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45" fillId="0" borderId="24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45" fillId="0" borderId="27" xfId="0" applyFont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42" fillId="0" borderId="17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164" fontId="44" fillId="10" borderId="10" xfId="0" applyNumberFormat="1" applyFont="1" applyFill="1" applyBorder="1" applyAlignment="1">
      <alignment horizontal="right" vertical="center"/>
    </xf>
    <xf numFmtId="0" fontId="44" fillId="10" borderId="10" xfId="0" applyFont="1" applyFill="1" applyBorder="1" applyAlignment="1">
      <alignment horizontal="right" vertical="center"/>
    </xf>
    <xf numFmtId="0" fontId="42" fillId="0" borderId="12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0" xfId="0" applyFont="1" applyBorder="1" applyAlignment="1">
      <alignment horizontal="left" vertical="center"/>
    </xf>
    <xf numFmtId="164" fontId="44" fillId="12" borderId="20" xfId="0" applyNumberFormat="1" applyFont="1" applyFill="1" applyBorder="1" applyAlignment="1">
      <alignment horizontal="right" vertical="center"/>
    </xf>
    <xf numFmtId="0" fontId="44" fillId="12" borderId="20" xfId="0" applyFont="1" applyFill="1" applyBorder="1" applyAlignment="1">
      <alignment horizontal="right" vertical="center"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164" fontId="43" fillId="35" borderId="25" xfId="0" applyNumberFormat="1" applyFont="1" applyFill="1" applyBorder="1" applyAlignment="1">
      <alignment horizontal="center"/>
    </xf>
    <xf numFmtId="164" fontId="43" fillId="35" borderId="26" xfId="0" applyNumberFormat="1" applyFont="1" applyFill="1" applyBorder="1" applyAlignment="1">
      <alignment horizontal="center"/>
    </xf>
    <xf numFmtId="164" fontId="45" fillId="0" borderId="24" xfId="0" applyNumberFormat="1" applyFont="1" applyBorder="1" applyAlignment="1">
      <alignment horizontal="right" vertical="center"/>
    </xf>
    <xf numFmtId="164" fontId="45" fillId="0" borderId="25" xfId="0" applyNumberFormat="1" applyFont="1" applyBorder="1" applyAlignment="1">
      <alignment horizontal="right" vertical="center"/>
    </xf>
    <xf numFmtId="164" fontId="45" fillId="0" borderId="26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164" fontId="41" fillId="34" borderId="10" xfId="0" applyNumberFormat="1" applyFont="1" applyFill="1" applyBorder="1" applyAlignment="1">
      <alignment horizontal="center" vertical="center" wrapText="1"/>
    </xf>
    <xf numFmtId="164" fontId="41" fillId="34" borderId="11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164" fontId="41" fillId="34" borderId="33" xfId="0" applyNumberFormat="1" applyFont="1" applyFill="1" applyBorder="1" applyAlignment="1">
      <alignment horizontal="center" vertical="center" wrapText="1"/>
    </xf>
    <xf numFmtId="164" fontId="41" fillId="34" borderId="34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164" fontId="41" fillId="34" borderId="35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164" fontId="41" fillId="0" borderId="10" xfId="0" applyNumberFormat="1" applyFont="1" applyBorder="1" applyAlignment="1">
      <alignment horizontal="center" vertical="center"/>
    </xf>
    <xf numFmtId="164" fontId="41" fillId="0" borderId="11" xfId="0" applyNumberFormat="1" applyFont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0" fontId="41" fillId="0" borderId="2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164" fontId="2" fillId="34" borderId="33" xfId="0" applyNumberFormat="1" applyFont="1" applyFill="1" applyBorder="1" applyAlignment="1">
      <alignment horizontal="center" vertical="center" wrapText="1"/>
    </xf>
    <xf numFmtId="164" fontId="2" fillId="34" borderId="34" xfId="0" applyNumberFormat="1" applyFont="1" applyFill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164" fontId="41" fillId="0" borderId="20" xfId="0" applyNumberFormat="1" applyFont="1" applyBorder="1" applyAlignment="1">
      <alignment horizontal="center" vertical="center" wrapText="1"/>
    </xf>
    <xf numFmtId="164" fontId="41" fillId="0" borderId="10" xfId="0" applyNumberFormat="1" applyFont="1" applyBorder="1" applyAlignment="1">
      <alignment horizontal="center" vertical="center" wrapText="1"/>
    </xf>
    <xf numFmtId="164" fontId="41" fillId="0" borderId="29" xfId="0" applyNumberFormat="1" applyFont="1" applyBorder="1" applyAlignment="1">
      <alignment horizontal="center" vertical="center" wrapText="1"/>
    </xf>
    <xf numFmtId="164" fontId="41" fillId="0" borderId="19" xfId="0" applyNumberFormat="1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PageLayoutView="0" workbookViewId="0" topLeftCell="A1">
      <selection activeCell="H4" sqref="H4:H6"/>
    </sheetView>
  </sheetViews>
  <sheetFormatPr defaultColWidth="8.796875" defaultRowHeight="14.25"/>
  <cols>
    <col min="1" max="1" width="3.09765625" style="2" customWidth="1"/>
    <col min="2" max="2" width="5.09765625" style="0" customWidth="1"/>
    <col min="3" max="3" width="55.5" style="0" customWidth="1"/>
    <col min="4" max="4" width="7" style="0" customWidth="1"/>
    <col min="5" max="5" width="5.19921875" style="0" customWidth="1"/>
    <col min="6" max="6" width="6" style="0" customWidth="1"/>
    <col min="7" max="7" width="5.59765625" style="3" customWidth="1"/>
    <col min="8" max="8" width="23" style="3" customWidth="1"/>
    <col min="9" max="9" width="6.59765625" style="0" customWidth="1"/>
    <col min="10" max="10" width="7" style="0" customWidth="1"/>
    <col min="11" max="11" width="8.59765625" style="0" customWidth="1"/>
    <col min="12" max="12" width="7" style="0" customWidth="1"/>
    <col min="13" max="13" width="6.3984375" style="0" customWidth="1"/>
    <col min="14" max="14" width="7" style="0" customWidth="1"/>
    <col min="15" max="15" width="6.59765625" style="0" customWidth="1"/>
    <col min="16" max="16" width="14.19921875" style="0" customWidth="1"/>
  </cols>
  <sheetData>
    <row r="1" spans="1:16" ht="18" customHeight="1">
      <c r="A1" s="105" t="s">
        <v>124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ht="18" customHeight="1">
      <c r="A2" s="106" t="s">
        <v>131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ht="18" customHeight="1" thickBot="1">
      <c r="A3" s="106" t="s">
        <v>125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7" ht="45" customHeight="1">
      <c r="A4" s="115" t="s">
        <v>31</v>
      </c>
      <c r="B4" s="112" t="s">
        <v>32</v>
      </c>
      <c r="C4" s="120" t="s">
        <v>33</v>
      </c>
      <c r="D4" s="120" t="s">
        <v>96</v>
      </c>
      <c r="E4" s="120"/>
      <c r="F4" s="120"/>
      <c r="G4" s="123" t="s">
        <v>68</v>
      </c>
      <c r="H4" s="120" t="s">
        <v>35</v>
      </c>
      <c r="I4" s="111" t="s">
        <v>76</v>
      </c>
      <c r="J4" s="111"/>
      <c r="K4" s="40" t="s">
        <v>75</v>
      </c>
      <c r="L4" s="127" t="s">
        <v>64</v>
      </c>
      <c r="M4" s="125" t="s">
        <v>100</v>
      </c>
      <c r="N4" s="123"/>
      <c r="O4" s="126"/>
      <c r="P4" s="23" t="s">
        <v>36</v>
      </c>
      <c r="Q4" s="1"/>
    </row>
    <row r="5" spans="1:17" ht="24.75" customHeight="1">
      <c r="A5" s="116"/>
      <c r="B5" s="113"/>
      <c r="C5" s="121"/>
      <c r="D5" s="42" t="s">
        <v>97</v>
      </c>
      <c r="E5" s="42" t="s">
        <v>98</v>
      </c>
      <c r="F5" s="37" t="s">
        <v>75</v>
      </c>
      <c r="G5" s="124"/>
      <c r="H5" s="121"/>
      <c r="I5" s="107" t="s">
        <v>1</v>
      </c>
      <c r="J5" s="107" t="s">
        <v>34</v>
      </c>
      <c r="K5" s="109" t="s">
        <v>0</v>
      </c>
      <c r="L5" s="128"/>
      <c r="M5" s="17" t="s">
        <v>85</v>
      </c>
      <c r="N5" s="41" t="s">
        <v>86</v>
      </c>
      <c r="O5" s="26" t="s">
        <v>67</v>
      </c>
      <c r="P5" s="130" t="s">
        <v>94</v>
      </c>
      <c r="Q5" s="1"/>
    </row>
    <row r="6" spans="1:17" ht="15" thickBot="1">
      <c r="A6" s="117"/>
      <c r="B6" s="114"/>
      <c r="C6" s="122"/>
      <c r="D6" s="44" t="s">
        <v>0</v>
      </c>
      <c r="E6" s="43" t="s">
        <v>0</v>
      </c>
      <c r="F6" s="38" t="s">
        <v>0</v>
      </c>
      <c r="G6" s="39" t="s">
        <v>0</v>
      </c>
      <c r="H6" s="122"/>
      <c r="I6" s="108"/>
      <c r="J6" s="108"/>
      <c r="K6" s="110"/>
      <c r="L6" s="129"/>
      <c r="M6" s="27" t="s">
        <v>0</v>
      </c>
      <c r="N6" s="39" t="s">
        <v>0</v>
      </c>
      <c r="O6" s="28" t="s">
        <v>0</v>
      </c>
      <c r="P6" s="131"/>
      <c r="Q6" s="1"/>
    </row>
    <row r="7" spans="1:17" ht="33.75" customHeight="1">
      <c r="A7" s="94" t="s">
        <v>3</v>
      </c>
      <c r="B7" s="99" t="s">
        <v>2</v>
      </c>
      <c r="C7" s="99" t="s">
        <v>37</v>
      </c>
      <c r="D7" s="6">
        <v>0</v>
      </c>
      <c r="E7" s="6">
        <v>2.185</v>
      </c>
      <c r="F7" s="6">
        <f aca="true" t="shared" si="0" ref="F7:F14">E7-D7</f>
        <v>2.185</v>
      </c>
      <c r="G7" s="101">
        <f>SUM(F7:F8)</f>
        <v>12.537</v>
      </c>
      <c r="H7" s="56" t="s">
        <v>106</v>
      </c>
      <c r="I7" s="6">
        <v>0</v>
      </c>
      <c r="J7" s="6">
        <v>2.185</v>
      </c>
      <c r="K7" s="10">
        <f>J7-I7</f>
        <v>2.185</v>
      </c>
      <c r="L7" s="20" t="s">
        <v>65</v>
      </c>
      <c r="M7" s="14">
        <f>K7</f>
        <v>2.185</v>
      </c>
      <c r="N7" s="16"/>
      <c r="O7" s="29"/>
      <c r="P7" s="12" t="s">
        <v>77</v>
      </c>
      <c r="Q7" s="5"/>
    </row>
    <row r="8" spans="1:17" ht="14.25">
      <c r="A8" s="95"/>
      <c r="B8" s="103"/>
      <c r="C8" s="103"/>
      <c r="D8" s="6">
        <v>2.235</v>
      </c>
      <c r="E8" s="6">
        <v>12.587</v>
      </c>
      <c r="F8" s="6">
        <f t="shared" si="0"/>
        <v>10.352</v>
      </c>
      <c r="G8" s="104"/>
      <c r="H8" s="56" t="s">
        <v>126</v>
      </c>
      <c r="I8" s="6">
        <v>2.235</v>
      </c>
      <c r="J8" s="6">
        <v>12.587</v>
      </c>
      <c r="K8" s="10">
        <f>J8-I8</f>
        <v>10.352</v>
      </c>
      <c r="L8" s="20" t="s">
        <v>65</v>
      </c>
      <c r="M8" s="14">
        <f>K8</f>
        <v>10.352</v>
      </c>
      <c r="N8" s="16"/>
      <c r="O8" s="29"/>
      <c r="P8" s="12" t="s">
        <v>99</v>
      </c>
      <c r="Q8" s="5"/>
    </row>
    <row r="9" spans="1:17" ht="14.25">
      <c r="A9" s="92" t="s">
        <v>5</v>
      </c>
      <c r="B9" s="90" t="s">
        <v>50</v>
      </c>
      <c r="C9" s="90" t="s">
        <v>38</v>
      </c>
      <c r="D9" s="6">
        <v>0.005</v>
      </c>
      <c r="E9" s="6">
        <v>4.887</v>
      </c>
      <c r="F9" s="6">
        <f t="shared" si="0"/>
        <v>4.882</v>
      </c>
      <c r="G9" s="97">
        <f>SUM(F9:F10)</f>
        <v>10.630999999999998</v>
      </c>
      <c r="H9" s="57" t="s">
        <v>79</v>
      </c>
      <c r="I9" s="6">
        <v>0.005</v>
      </c>
      <c r="J9" s="6">
        <v>4.887</v>
      </c>
      <c r="K9" s="11">
        <f aca="true" t="shared" si="1" ref="K9:K14">J9-I9</f>
        <v>4.882</v>
      </c>
      <c r="L9" s="21" t="s">
        <v>66</v>
      </c>
      <c r="M9" s="15"/>
      <c r="N9" s="11">
        <f>K9</f>
        <v>4.882</v>
      </c>
      <c r="O9" s="29"/>
      <c r="P9" s="24" t="s">
        <v>69</v>
      </c>
      <c r="Q9" s="1"/>
    </row>
    <row r="10" spans="1:17" ht="14.25">
      <c r="A10" s="92"/>
      <c r="B10" s="90"/>
      <c r="C10" s="90"/>
      <c r="D10" s="6">
        <v>4.932</v>
      </c>
      <c r="E10" s="6">
        <v>10.681</v>
      </c>
      <c r="F10" s="6">
        <f t="shared" si="0"/>
        <v>5.748999999999999</v>
      </c>
      <c r="G10" s="97"/>
      <c r="H10" s="57" t="s">
        <v>80</v>
      </c>
      <c r="I10" s="6">
        <v>4.932</v>
      </c>
      <c r="J10" s="6">
        <v>10.681</v>
      </c>
      <c r="K10" s="11">
        <f t="shared" si="1"/>
        <v>5.748999999999999</v>
      </c>
      <c r="L10" s="21" t="s">
        <v>66</v>
      </c>
      <c r="M10" s="15"/>
      <c r="N10" s="11">
        <f>K10</f>
        <v>5.748999999999999</v>
      </c>
      <c r="O10" s="29"/>
      <c r="P10" s="24" t="s">
        <v>69</v>
      </c>
      <c r="Q10" s="1"/>
    </row>
    <row r="11" spans="1:17" ht="14.25">
      <c r="A11" s="8" t="s">
        <v>9</v>
      </c>
      <c r="B11" s="18" t="s">
        <v>51</v>
      </c>
      <c r="C11" s="18" t="s">
        <v>39</v>
      </c>
      <c r="D11" s="6">
        <v>0.003</v>
      </c>
      <c r="E11" s="6">
        <v>1.903</v>
      </c>
      <c r="F11" s="6">
        <f t="shared" si="0"/>
        <v>1.9000000000000001</v>
      </c>
      <c r="G11" s="36">
        <f>F11</f>
        <v>1.9000000000000001</v>
      </c>
      <c r="H11" s="57" t="s">
        <v>70</v>
      </c>
      <c r="I11" s="6">
        <v>0.003</v>
      </c>
      <c r="J11" s="6">
        <v>1.903</v>
      </c>
      <c r="K11" s="11">
        <f t="shared" si="1"/>
        <v>1.9000000000000001</v>
      </c>
      <c r="L11" s="21" t="s">
        <v>66</v>
      </c>
      <c r="M11" s="15"/>
      <c r="N11" s="11">
        <f>K11</f>
        <v>1.9000000000000001</v>
      </c>
      <c r="O11" s="29"/>
      <c r="P11" s="24" t="s">
        <v>69</v>
      </c>
      <c r="Q11" s="1"/>
    </row>
    <row r="12" spans="1:17" ht="14.25" customHeight="1">
      <c r="A12" s="8" t="s">
        <v>12</v>
      </c>
      <c r="B12" s="18" t="s">
        <v>52</v>
      </c>
      <c r="C12" s="18" t="s">
        <v>40</v>
      </c>
      <c r="D12" s="6">
        <v>0.005</v>
      </c>
      <c r="E12" s="6">
        <v>1.792</v>
      </c>
      <c r="F12" s="6">
        <f t="shared" si="0"/>
        <v>1.7870000000000001</v>
      </c>
      <c r="G12" s="36">
        <f>F12</f>
        <v>1.7870000000000001</v>
      </c>
      <c r="H12" s="57" t="s">
        <v>71</v>
      </c>
      <c r="I12" s="6">
        <v>0.005</v>
      </c>
      <c r="J12" s="6">
        <v>1.792</v>
      </c>
      <c r="K12" s="11">
        <f t="shared" si="1"/>
        <v>1.7870000000000001</v>
      </c>
      <c r="L12" s="21" t="s">
        <v>66</v>
      </c>
      <c r="M12" s="15"/>
      <c r="N12" s="11">
        <f>K12</f>
        <v>1.7870000000000001</v>
      </c>
      <c r="O12" s="29"/>
      <c r="P12" s="24" t="s">
        <v>99</v>
      </c>
      <c r="Q12" s="1"/>
    </row>
    <row r="13" spans="1:17" ht="14.25">
      <c r="A13" s="8" t="s">
        <v>13</v>
      </c>
      <c r="B13" s="18" t="s">
        <v>53</v>
      </c>
      <c r="C13" s="18" t="s">
        <v>95</v>
      </c>
      <c r="D13" s="6">
        <v>0.014</v>
      </c>
      <c r="E13" s="6">
        <v>2.549</v>
      </c>
      <c r="F13" s="6">
        <f t="shared" si="0"/>
        <v>2.535</v>
      </c>
      <c r="G13" s="36">
        <f>F13</f>
        <v>2.535</v>
      </c>
      <c r="H13" s="56" t="s">
        <v>82</v>
      </c>
      <c r="I13" s="6">
        <v>0.014</v>
      </c>
      <c r="J13" s="6">
        <v>2.549</v>
      </c>
      <c r="K13" s="11">
        <f t="shared" si="1"/>
        <v>2.535</v>
      </c>
      <c r="L13" s="9" t="s">
        <v>66</v>
      </c>
      <c r="M13" s="15"/>
      <c r="N13" s="11">
        <f>K13</f>
        <v>2.535</v>
      </c>
      <c r="O13" s="29"/>
      <c r="P13" s="12" t="s">
        <v>81</v>
      </c>
      <c r="Q13" s="1"/>
    </row>
    <row r="14" spans="1:17" ht="22.5">
      <c r="A14" s="8">
        <v>23</v>
      </c>
      <c r="B14" s="18" t="s">
        <v>128</v>
      </c>
      <c r="C14" s="18" t="s">
        <v>129</v>
      </c>
      <c r="D14" s="6">
        <v>0.005</v>
      </c>
      <c r="E14" s="6">
        <v>1.3</v>
      </c>
      <c r="F14" s="6">
        <f t="shared" si="0"/>
        <v>1.2950000000000002</v>
      </c>
      <c r="G14" s="55">
        <f>F14</f>
        <v>1.2950000000000002</v>
      </c>
      <c r="H14" s="56" t="s">
        <v>129</v>
      </c>
      <c r="I14" s="6">
        <v>0.005</v>
      </c>
      <c r="J14" s="6">
        <v>1.3</v>
      </c>
      <c r="K14" s="10">
        <f t="shared" si="1"/>
        <v>1.2950000000000002</v>
      </c>
      <c r="L14" s="20" t="s">
        <v>65</v>
      </c>
      <c r="M14" s="14">
        <f aca="true" t="shared" si="2" ref="M14:M20">K14</f>
        <v>1.2950000000000002</v>
      </c>
      <c r="N14" s="11"/>
      <c r="O14" s="29"/>
      <c r="P14" s="12"/>
      <c r="Q14" s="1"/>
    </row>
    <row r="15" spans="1:17" ht="14.25">
      <c r="A15" s="92" t="s">
        <v>16</v>
      </c>
      <c r="B15" s="90" t="s">
        <v>4</v>
      </c>
      <c r="C15" s="90" t="s">
        <v>83</v>
      </c>
      <c r="D15" s="6">
        <v>0</v>
      </c>
      <c r="E15" s="6">
        <v>2.5</v>
      </c>
      <c r="F15" s="6">
        <f aca="true" t="shared" si="3" ref="F15:F35">E15-D15</f>
        <v>2.5</v>
      </c>
      <c r="G15" s="97">
        <f>SUM(F15:F16)</f>
        <v>10.38</v>
      </c>
      <c r="H15" s="56" t="s">
        <v>105</v>
      </c>
      <c r="I15" s="6">
        <v>0</v>
      </c>
      <c r="J15" s="6">
        <v>2.5</v>
      </c>
      <c r="K15" s="10">
        <f aca="true" t="shared" si="4" ref="K15:K24">J15-I15</f>
        <v>2.5</v>
      </c>
      <c r="L15" s="20" t="s">
        <v>65</v>
      </c>
      <c r="M15" s="14">
        <f t="shared" si="2"/>
        <v>2.5</v>
      </c>
      <c r="N15" s="16"/>
      <c r="O15" s="29"/>
      <c r="P15" s="12" t="s">
        <v>107</v>
      </c>
      <c r="Q15" s="5"/>
    </row>
    <row r="16" spans="1:17" ht="22.5">
      <c r="A16" s="92"/>
      <c r="B16" s="90"/>
      <c r="C16" s="90"/>
      <c r="D16" s="6">
        <v>2.5</v>
      </c>
      <c r="E16" s="6">
        <v>10.38</v>
      </c>
      <c r="F16" s="6">
        <f t="shared" si="3"/>
        <v>7.880000000000001</v>
      </c>
      <c r="G16" s="97"/>
      <c r="H16" s="56" t="s">
        <v>127</v>
      </c>
      <c r="I16" s="6">
        <v>2.5</v>
      </c>
      <c r="J16" s="6">
        <v>10.38</v>
      </c>
      <c r="K16" s="10">
        <f t="shared" si="4"/>
        <v>7.880000000000001</v>
      </c>
      <c r="L16" s="20" t="s">
        <v>65</v>
      </c>
      <c r="M16" s="14">
        <f t="shared" si="2"/>
        <v>7.880000000000001</v>
      </c>
      <c r="N16" s="16"/>
      <c r="O16" s="29"/>
      <c r="P16" s="12" t="s">
        <v>99</v>
      </c>
      <c r="Q16" s="5"/>
    </row>
    <row r="17" spans="1:17" ht="14.25">
      <c r="A17" s="8" t="s">
        <v>17</v>
      </c>
      <c r="B17" s="18" t="s">
        <v>6</v>
      </c>
      <c r="C17" s="18" t="s">
        <v>41</v>
      </c>
      <c r="D17" s="6">
        <v>0.015</v>
      </c>
      <c r="E17" s="6">
        <v>5.19</v>
      </c>
      <c r="F17" s="6">
        <f t="shared" si="3"/>
        <v>5.175000000000001</v>
      </c>
      <c r="G17" s="36">
        <f>F17</f>
        <v>5.175000000000001</v>
      </c>
      <c r="H17" s="56" t="s">
        <v>7</v>
      </c>
      <c r="I17" s="6">
        <v>0.015</v>
      </c>
      <c r="J17" s="6">
        <v>5.19</v>
      </c>
      <c r="K17" s="10">
        <f t="shared" si="4"/>
        <v>5.175000000000001</v>
      </c>
      <c r="L17" s="22" t="s">
        <v>65</v>
      </c>
      <c r="M17" s="14">
        <f t="shared" si="2"/>
        <v>5.175000000000001</v>
      </c>
      <c r="N17" s="16"/>
      <c r="O17" s="29"/>
      <c r="P17" s="12" t="s">
        <v>8</v>
      </c>
      <c r="Q17" s="1"/>
    </row>
    <row r="18" spans="1:17" ht="14.25">
      <c r="A18" s="8" t="s">
        <v>18</v>
      </c>
      <c r="B18" s="18" t="s">
        <v>10</v>
      </c>
      <c r="C18" s="18" t="s">
        <v>101</v>
      </c>
      <c r="D18" s="6">
        <v>0.006</v>
      </c>
      <c r="E18" s="6">
        <v>3.469</v>
      </c>
      <c r="F18" s="6">
        <f t="shared" si="3"/>
        <v>3.463</v>
      </c>
      <c r="G18" s="59">
        <f>SUM(F18:F18)</f>
        <v>3.463</v>
      </c>
      <c r="H18" s="56" t="s">
        <v>84</v>
      </c>
      <c r="I18" s="6">
        <v>0.006</v>
      </c>
      <c r="J18" s="6">
        <v>3.469</v>
      </c>
      <c r="K18" s="10">
        <f t="shared" si="4"/>
        <v>3.463</v>
      </c>
      <c r="L18" s="20" t="s">
        <v>65</v>
      </c>
      <c r="M18" s="14">
        <f t="shared" si="2"/>
        <v>3.463</v>
      </c>
      <c r="N18" s="16"/>
      <c r="O18" s="29"/>
      <c r="P18" s="12" t="s">
        <v>11</v>
      </c>
      <c r="Q18" s="1"/>
    </row>
    <row r="19" spans="1:17" ht="22.5">
      <c r="A19" s="94" t="s">
        <v>22</v>
      </c>
      <c r="B19" s="99" t="s">
        <v>14</v>
      </c>
      <c r="C19" s="99" t="s">
        <v>42</v>
      </c>
      <c r="D19" s="6">
        <v>0</v>
      </c>
      <c r="E19" s="6">
        <v>2.86</v>
      </c>
      <c r="F19" s="6">
        <f t="shared" si="3"/>
        <v>2.86</v>
      </c>
      <c r="G19" s="101">
        <f>SUM(F19:F21)</f>
        <v>17.404000000000003</v>
      </c>
      <c r="H19" s="56" t="s">
        <v>108</v>
      </c>
      <c r="I19" s="6">
        <v>0</v>
      </c>
      <c r="J19" s="6">
        <v>2.86</v>
      </c>
      <c r="K19" s="10">
        <f t="shared" si="4"/>
        <v>2.86</v>
      </c>
      <c r="L19" s="20" t="s">
        <v>65</v>
      </c>
      <c r="M19" s="14">
        <f t="shared" si="2"/>
        <v>2.86</v>
      </c>
      <c r="N19" s="16"/>
      <c r="O19" s="29"/>
      <c r="P19" s="12" t="s">
        <v>77</v>
      </c>
      <c r="Q19" s="1"/>
    </row>
    <row r="20" spans="1:17" ht="14.25" customHeight="1">
      <c r="A20" s="95"/>
      <c r="B20" s="103"/>
      <c r="C20" s="103"/>
      <c r="D20" s="6">
        <v>2.86</v>
      </c>
      <c r="E20" s="6">
        <v>7.539</v>
      </c>
      <c r="F20" s="6">
        <f t="shared" si="3"/>
        <v>4.679</v>
      </c>
      <c r="G20" s="104"/>
      <c r="H20" s="56" t="s">
        <v>109</v>
      </c>
      <c r="I20" s="6">
        <v>2.86</v>
      </c>
      <c r="J20" s="6">
        <v>7.539</v>
      </c>
      <c r="K20" s="10">
        <f t="shared" si="4"/>
        <v>4.679</v>
      </c>
      <c r="L20" s="20" t="s">
        <v>65</v>
      </c>
      <c r="M20" s="14">
        <f t="shared" si="2"/>
        <v>4.679</v>
      </c>
      <c r="N20" s="16"/>
      <c r="O20" s="29"/>
      <c r="P20" s="12" t="s">
        <v>11</v>
      </c>
      <c r="Q20" s="5"/>
    </row>
    <row r="21" spans="1:17" ht="14.25">
      <c r="A21" s="96"/>
      <c r="B21" s="100"/>
      <c r="C21" s="100"/>
      <c r="D21" s="6">
        <v>7.569</v>
      </c>
      <c r="E21" s="6">
        <v>17.434</v>
      </c>
      <c r="F21" s="6">
        <f t="shared" si="3"/>
        <v>9.865000000000002</v>
      </c>
      <c r="G21" s="102"/>
      <c r="H21" s="56" t="s">
        <v>110</v>
      </c>
      <c r="I21" s="6">
        <v>7.569</v>
      </c>
      <c r="J21" s="6">
        <v>17.434</v>
      </c>
      <c r="K21" s="11">
        <f t="shared" si="4"/>
        <v>9.865000000000002</v>
      </c>
      <c r="L21" s="9" t="s">
        <v>66</v>
      </c>
      <c r="M21" s="15"/>
      <c r="N21" s="11">
        <f>K21</f>
        <v>9.865000000000002</v>
      </c>
      <c r="O21" s="29"/>
      <c r="P21" s="12" t="s">
        <v>11</v>
      </c>
      <c r="Q21" s="5"/>
    </row>
    <row r="22" spans="1:17" ht="22.5">
      <c r="A22" s="94" t="s">
        <v>25</v>
      </c>
      <c r="B22" s="99" t="s">
        <v>15</v>
      </c>
      <c r="C22" s="99" t="s">
        <v>43</v>
      </c>
      <c r="D22" s="6">
        <v>0.031</v>
      </c>
      <c r="E22" s="6">
        <v>3.231</v>
      </c>
      <c r="F22" s="6">
        <f t="shared" si="3"/>
        <v>3.1999999999999997</v>
      </c>
      <c r="G22" s="101">
        <f>SUM(F22:F23)</f>
        <v>10.261</v>
      </c>
      <c r="H22" s="56" t="s">
        <v>111</v>
      </c>
      <c r="I22" s="6">
        <v>0.031</v>
      </c>
      <c r="J22" s="6">
        <v>3.231</v>
      </c>
      <c r="K22" s="10">
        <f t="shared" si="4"/>
        <v>3.1999999999999997</v>
      </c>
      <c r="L22" s="20" t="s">
        <v>65</v>
      </c>
      <c r="M22" s="14">
        <f>K22</f>
        <v>3.1999999999999997</v>
      </c>
      <c r="N22" s="16"/>
      <c r="O22" s="29"/>
      <c r="P22" s="12" t="s">
        <v>77</v>
      </c>
      <c r="Q22" s="4"/>
    </row>
    <row r="23" spans="1:17" ht="22.5">
      <c r="A23" s="95"/>
      <c r="B23" s="103"/>
      <c r="C23" s="103"/>
      <c r="D23" s="6">
        <v>3.231</v>
      </c>
      <c r="E23" s="6">
        <v>10.292</v>
      </c>
      <c r="F23" s="6">
        <f t="shared" si="3"/>
        <v>7.061</v>
      </c>
      <c r="G23" s="104"/>
      <c r="H23" s="56" t="s">
        <v>113</v>
      </c>
      <c r="I23" s="6">
        <v>3.231</v>
      </c>
      <c r="J23" s="6">
        <v>10.292</v>
      </c>
      <c r="K23" s="10">
        <f t="shared" si="4"/>
        <v>7.061</v>
      </c>
      <c r="L23" s="20" t="s">
        <v>65</v>
      </c>
      <c r="M23" s="14">
        <f>K23</f>
        <v>7.061</v>
      </c>
      <c r="N23" s="16"/>
      <c r="O23" s="29"/>
      <c r="P23" s="12" t="s">
        <v>81</v>
      </c>
      <c r="Q23" s="4"/>
    </row>
    <row r="24" spans="1:17" ht="14.25">
      <c r="A24" s="8" t="s">
        <v>26</v>
      </c>
      <c r="B24" s="18" t="s">
        <v>54</v>
      </c>
      <c r="C24" s="18" t="s">
        <v>44</v>
      </c>
      <c r="D24" s="6">
        <v>0.005</v>
      </c>
      <c r="E24" s="6">
        <v>6.392</v>
      </c>
      <c r="F24" s="6">
        <f t="shared" si="3"/>
        <v>6.3870000000000005</v>
      </c>
      <c r="G24" s="19">
        <f>F24</f>
        <v>6.3870000000000005</v>
      </c>
      <c r="H24" s="57" t="s">
        <v>72</v>
      </c>
      <c r="I24" s="6">
        <v>0.005</v>
      </c>
      <c r="J24" s="6">
        <v>6.392</v>
      </c>
      <c r="K24" s="11">
        <f t="shared" si="4"/>
        <v>6.3870000000000005</v>
      </c>
      <c r="L24" s="21" t="s">
        <v>66</v>
      </c>
      <c r="M24" s="15"/>
      <c r="N24" s="11">
        <f>K24</f>
        <v>6.3870000000000005</v>
      </c>
      <c r="O24" s="29"/>
      <c r="P24" s="24" t="s">
        <v>69</v>
      </c>
      <c r="Q24" s="4"/>
    </row>
    <row r="25" spans="1:16" ht="14.25">
      <c r="A25" s="8" t="s">
        <v>27</v>
      </c>
      <c r="B25" s="18" t="s">
        <v>55</v>
      </c>
      <c r="C25" s="18" t="s">
        <v>45</v>
      </c>
      <c r="D25" s="6">
        <v>0.012</v>
      </c>
      <c r="E25" s="6">
        <v>2.106</v>
      </c>
      <c r="F25" s="6">
        <f t="shared" si="3"/>
        <v>2.094</v>
      </c>
      <c r="G25" s="19">
        <f>F25</f>
        <v>2.094</v>
      </c>
      <c r="H25" s="56" t="s">
        <v>73</v>
      </c>
      <c r="I25" s="6">
        <v>0.012</v>
      </c>
      <c r="J25" s="6">
        <v>2.106</v>
      </c>
      <c r="K25" s="11">
        <f aca="true" t="shared" si="5" ref="K25:K33">J25-I25</f>
        <v>2.094</v>
      </c>
      <c r="L25" s="9" t="s">
        <v>66</v>
      </c>
      <c r="M25" s="15"/>
      <c r="N25" s="11">
        <f>K25</f>
        <v>2.094</v>
      </c>
      <c r="O25" s="29"/>
      <c r="P25" s="12" t="s">
        <v>69</v>
      </c>
    </row>
    <row r="26" spans="1:16" ht="15" customHeight="1">
      <c r="A26" s="8" t="s">
        <v>28</v>
      </c>
      <c r="B26" s="18" t="s">
        <v>19</v>
      </c>
      <c r="C26" s="18" t="s">
        <v>46</v>
      </c>
      <c r="D26" s="6">
        <v>0.012</v>
      </c>
      <c r="E26" s="6">
        <v>2.299</v>
      </c>
      <c r="F26" s="6">
        <f t="shared" si="3"/>
        <v>2.287</v>
      </c>
      <c r="G26" s="19">
        <f>F26</f>
        <v>2.287</v>
      </c>
      <c r="H26" s="56" t="s">
        <v>20</v>
      </c>
      <c r="I26" s="6">
        <v>0.012</v>
      </c>
      <c r="J26" s="6">
        <v>2.299</v>
      </c>
      <c r="K26" s="10">
        <f t="shared" si="5"/>
        <v>2.287</v>
      </c>
      <c r="L26" s="20" t="s">
        <v>65</v>
      </c>
      <c r="M26" s="14">
        <f aca="true" t="shared" si="6" ref="M26:M35">K26</f>
        <v>2.287</v>
      </c>
      <c r="N26" s="16"/>
      <c r="O26" s="29"/>
      <c r="P26" s="12" t="s">
        <v>21</v>
      </c>
    </row>
    <row r="27" spans="1:17" ht="14.25">
      <c r="A27" s="94" t="s">
        <v>29</v>
      </c>
      <c r="B27" s="99" t="s">
        <v>23</v>
      </c>
      <c r="C27" s="99" t="s">
        <v>47</v>
      </c>
      <c r="D27" s="6">
        <v>0.041</v>
      </c>
      <c r="E27" s="6">
        <v>4.041</v>
      </c>
      <c r="F27" s="6">
        <f t="shared" si="3"/>
        <v>4</v>
      </c>
      <c r="G27" s="101">
        <f>SUM(F27:F31)</f>
        <v>14.863999999999999</v>
      </c>
      <c r="H27" s="56" t="s">
        <v>112</v>
      </c>
      <c r="I27" s="6">
        <v>0.041</v>
      </c>
      <c r="J27" s="6">
        <v>4.041</v>
      </c>
      <c r="K27" s="10">
        <f t="shared" si="5"/>
        <v>4</v>
      </c>
      <c r="L27" s="20" t="s">
        <v>65</v>
      </c>
      <c r="M27" s="14">
        <f t="shared" si="6"/>
        <v>4</v>
      </c>
      <c r="N27" s="16"/>
      <c r="O27" s="29"/>
      <c r="P27" s="12" t="s">
        <v>77</v>
      </c>
      <c r="Q27" s="4"/>
    </row>
    <row r="28" spans="1:17" ht="33.75">
      <c r="A28" s="95"/>
      <c r="B28" s="103"/>
      <c r="C28" s="103"/>
      <c r="D28" s="6">
        <v>4.041</v>
      </c>
      <c r="E28" s="6">
        <v>6.358</v>
      </c>
      <c r="F28" s="6">
        <f t="shared" si="3"/>
        <v>2.3169999999999993</v>
      </c>
      <c r="G28" s="104"/>
      <c r="H28" s="56" t="s">
        <v>114</v>
      </c>
      <c r="I28" s="6">
        <v>4.041</v>
      </c>
      <c r="J28" s="6">
        <v>6.358</v>
      </c>
      <c r="K28" s="10">
        <f t="shared" si="5"/>
        <v>2.3169999999999993</v>
      </c>
      <c r="L28" s="20" t="s">
        <v>65</v>
      </c>
      <c r="M28" s="14">
        <f t="shared" si="6"/>
        <v>2.3169999999999993</v>
      </c>
      <c r="N28" s="16"/>
      <c r="O28" s="29"/>
      <c r="P28" s="12" t="s">
        <v>99</v>
      </c>
      <c r="Q28" s="4"/>
    </row>
    <row r="29" spans="1:17" ht="22.5">
      <c r="A29" s="95"/>
      <c r="B29" s="103"/>
      <c r="C29" s="103"/>
      <c r="D29" s="6">
        <v>6.358</v>
      </c>
      <c r="E29" s="6">
        <v>7.638</v>
      </c>
      <c r="F29" s="6">
        <f t="shared" si="3"/>
        <v>1.2800000000000002</v>
      </c>
      <c r="G29" s="104"/>
      <c r="H29" s="56" t="s">
        <v>115</v>
      </c>
      <c r="I29" s="6">
        <v>6.358</v>
      </c>
      <c r="J29" s="6">
        <v>7.638</v>
      </c>
      <c r="K29" s="10">
        <f t="shared" si="5"/>
        <v>1.2800000000000002</v>
      </c>
      <c r="L29" s="20" t="s">
        <v>65</v>
      </c>
      <c r="M29" s="14">
        <f t="shared" si="6"/>
        <v>1.2800000000000002</v>
      </c>
      <c r="N29" s="16"/>
      <c r="O29" s="29"/>
      <c r="P29" s="12" t="s">
        <v>102</v>
      </c>
      <c r="Q29" s="4"/>
    </row>
    <row r="30" spans="1:17" ht="22.5">
      <c r="A30" s="95"/>
      <c r="B30" s="103"/>
      <c r="C30" s="103"/>
      <c r="D30" s="6">
        <v>7.638</v>
      </c>
      <c r="E30" s="6">
        <v>7.888</v>
      </c>
      <c r="F30" s="6">
        <f t="shared" si="3"/>
        <v>0.25</v>
      </c>
      <c r="G30" s="104"/>
      <c r="H30" s="56" t="s">
        <v>117</v>
      </c>
      <c r="I30" s="6">
        <v>7.638</v>
      </c>
      <c r="J30" s="6">
        <v>7.888</v>
      </c>
      <c r="K30" s="10">
        <f t="shared" si="5"/>
        <v>0.25</v>
      </c>
      <c r="L30" s="20" t="s">
        <v>65</v>
      </c>
      <c r="M30" s="14">
        <f t="shared" si="6"/>
        <v>0.25</v>
      </c>
      <c r="N30" s="16"/>
      <c r="O30" s="29"/>
      <c r="P30" s="12" t="s">
        <v>78</v>
      </c>
      <c r="Q30" s="4"/>
    </row>
    <row r="31" spans="1:17" ht="14.25">
      <c r="A31" s="96"/>
      <c r="B31" s="100"/>
      <c r="C31" s="100"/>
      <c r="D31" s="6">
        <v>7.888</v>
      </c>
      <c r="E31" s="6">
        <v>14.905</v>
      </c>
      <c r="F31" s="6">
        <f t="shared" si="3"/>
        <v>7.0169999999999995</v>
      </c>
      <c r="G31" s="102"/>
      <c r="H31" s="56" t="s">
        <v>116</v>
      </c>
      <c r="I31" s="6">
        <v>7.888</v>
      </c>
      <c r="J31" s="6">
        <v>14.905</v>
      </c>
      <c r="K31" s="10">
        <f t="shared" si="5"/>
        <v>7.0169999999999995</v>
      </c>
      <c r="L31" s="20" t="s">
        <v>65</v>
      </c>
      <c r="M31" s="14">
        <f t="shared" si="6"/>
        <v>7.0169999999999995</v>
      </c>
      <c r="N31" s="16"/>
      <c r="O31" s="29"/>
      <c r="P31" s="12" t="s">
        <v>102</v>
      </c>
      <c r="Q31" s="4"/>
    </row>
    <row r="32" spans="1:17" ht="22.5">
      <c r="A32" s="94" t="s">
        <v>30</v>
      </c>
      <c r="B32" s="99" t="s">
        <v>24</v>
      </c>
      <c r="C32" s="99" t="s">
        <v>48</v>
      </c>
      <c r="D32" s="6">
        <v>0.027</v>
      </c>
      <c r="E32" s="6">
        <v>2.31</v>
      </c>
      <c r="F32" s="6">
        <f t="shared" si="3"/>
        <v>2.283</v>
      </c>
      <c r="G32" s="101">
        <f>SUM(F32:F33)</f>
        <v>7.402999999999999</v>
      </c>
      <c r="H32" s="56" t="s">
        <v>122</v>
      </c>
      <c r="I32" s="6">
        <v>0.027</v>
      </c>
      <c r="J32" s="6">
        <v>2.31</v>
      </c>
      <c r="K32" s="10">
        <f t="shared" si="5"/>
        <v>2.283</v>
      </c>
      <c r="L32" s="20" t="s">
        <v>65</v>
      </c>
      <c r="M32" s="14">
        <f t="shared" si="6"/>
        <v>2.283</v>
      </c>
      <c r="N32" s="16"/>
      <c r="O32" s="29"/>
      <c r="P32" s="12" t="s">
        <v>77</v>
      </c>
      <c r="Q32" s="4"/>
    </row>
    <row r="33" spans="1:17" ht="22.5">
      <c r="A33" s="96"/>
      <c r="B33" s="100"/>
      <c r="C33" s="100"/>
      <c r="D33" s="6">
        <v>2.31</v>
      </c>
      <c r="E33" s="6">
        <v>7.43</v>
      </c>
      <c r="F33" s="6">
        <f t="shared" si="3"/>
        <v>5.119999999999999</v>
      </c>
      <c r="G33" s="102"/>
      <c r="H33" s="56" t="s">
        <v>123</v>
      </c>
      <c r="I33" s="6">
        <v>2.31</v>
      </c>
      <c r="J33" s="6">
        <v>7.43</v>
      </c>
      <c r="K33" s="10">
        <f t="shared" si="5"/>
        <v>5.119999999999999</v>
      </c>
      <c r="L33" s="20" t="s">
        <v>65</v>
      </c>
      <c r="M33" s="14">
        <f t="shared" si="6"/>
        <v>5.119999999999999</v>
      </c>
      <c r="N33" s="16"/>
      <c r="O33" s="29"/>
      <c r="P33" s="12" t="s">
        <v>21</v>
      </c>
      <c r="Q33" s="4"/>
    </row>
    <row r="34" spans="1:16" ht="14.25">
      <c r="A34" s="94" t="s">
        <v>57</v>
      </c>
      <c r="B34" s="99" t="s">
        <v>56</v>
      </c>
      <c r="C34" s="99" t="s">
        <v>49</v>
      </c>
      <c r="D34" s="6">
        <v>0.012</v>
      </c>
      <c r="E34" s="6">
        <v>2.113</v>
      </c>
      <c r="F34" s="6">
        <f t="shared" si="3"/>
        <v>2.101</v>
      </c>
      <c r="G34" s="118">
        <f>SUM(F34:F35)</f>
        <v>2.421</v>
      </c>
      <c r="H34" s="56" t="s">
        <v>103</v>
      </c>
      <c r="I34" s="6">
        <v>0.012</v>
      </c>
      <c r="J34" s="6">
        <v>2.113</v>
      </c>
      <c r="K34" s="10">
        <f aca="true" t="shared" si="7" ref="K34:K39">J34-I34</f>
        <v>2.101</v>
      </c>
      <c r="L34" s="20" t="s">
        <v>65</v>
      </c>
      <c r="M34" s="14">
        <f t="shared" si="6"/>
        <v>2.101</v>
      </c>
      <c r="N34" s="16"/>
      <c r="O34" s="29"/>
      <c r="P34" s="13" t="s">
        <v>69</v>
      </c>
    </row>
    <row r="35" spans="1:16" ht="14.25">
      <c r="A35" s="96"/>
      <c r="B35" s="100"/>
      <c r="C35" s="100"/>
      <c r="D35" s="6">
        <v>2.113</v>
      </c>
      <c r="E35" s="6">
        <v>2.433</v>
      </c>
      <c r="F35" s="6">
        <f t="shared" si="3"/>
        <v>0.31999999999999984</v>
      </c>
      <c r="G35" s="119"/>
      <c r="H35" s="56" t="s">
        <v>104</v>
      </c>
      <c r="I35" s="6">
        <v>2.113</v>
      </c>
      <c r="J35" s="6">
        <v>2.433</v>
      </c>
      <c r="K35" s="10">
        <f t="shared" si="7"/>
        <v>0.31999999999999984</v>
      </c>
      <c r="L35" s="20" t="s">
        <v>65</v>
      </c>
      <c r="M35" s="14">
        <f t="shared" si="6"/>
        <v>0.31999999999999984</v>
      </c>
      <c r="N35" s="16"/>
      <c r="O35" s="29"/>
      <c r="P35" s="13" t="s">
        <v>78</v>
      </c>
    </row>
    <row r="36" spans="1:16" ht="12.75" customHeight="1">
      <c r="A36" s="8" t="s">
        <v>58</v>
      </c>
      <c r="B36" s="18" t="s">
        <v>59</v>
      </c>
      <c r="C36" s="18" t="s">
        <v>60</v>
      </c>
      <c r="D36" s="6">
        <v>0.013</v>
      </c>
      <c r="E36" s="6">
        <v>2.898</v>
      </c>
      <c r="F36" s="6">
        <f>E36-D36</f>
        <v>2.8850000000000002</v>
      </c>
      <c r="G36" s="19">
        <f>F36</f>
        <v>2.8850000000000002</v>
      </c>
      <c r="H36" s="56" t="s">
        <v>74</v>
      </c>
      <c r="I36" s="6">
        <v>0.013</v>
      </c>
      <c r="J36" s="6">
        <v>2.898</v>
      </c>
      <c r="K36" s="11">
        <f t="shared" si="7"/>
        <v>2.8850000000000002</v>
      </c>
      <c r="L36" s="21" t="s">
        <v>66</v>
      </c>
      <c r="M36" s="30"/>
      <c r="N36" s="11">
        <f>K36</f>
        <v>2.8850000000000002</v>
      </c>
      <c r="O36" s="31"/>
      <c r="P36" s="25" t="s">
        <v>69</v>
      </c>
    </row>
    <row r="37" spans="1:17" ht="12.75" customHeight="1">
      <c r="A37" s="92" t="s">
        <v>61</v>
      </c>
      <c r="B37" s="90" t="s">
        <v>62</v>
      </c>
      <c r="C37" s="90" t="s">
        <v>63</v>
      </c>
      <c r="D37" s="6">
        <v>0.047</v>
      </c>
      <c r="E37" s="6">
        <v>3.838</v>
      </c>
      <c r="F37" s="6">
        <f>E37-D37</f>
        <v>3.791</v>
      </c>
      <c r="G37" s="97">
        <f>SUM(F37:F39)</f>
        <v>4.686</v>
      </c>
      <c r="H37" s="56" t="s">
        <v>118</v>
      </c>
      <c r="I37" s="6">
        <v>0.047</v>
      </c>
      <c r="J37" s="6">
        <v>3.838</v>
      </c>
      <c r="K37" s="10">
        <f t="shared" si="7"/>
        <v>3.791</v>
      </c>
      <c r="L37" s="20" t="s">
        <v>65</v>
      </c>
      <c r="M37" s="14">
        <f>K37</f>
        <v>3.791</v>
      </c>
      <c r="N37" s="16"/>
      <c r="O37" s="29"/>
      <c r="P37" s="12" t="s">
        <v>107</v>
      </c>
      <c r="Q37" s="4"/>
    </row>
    <row r="38" spans="1:17" ht="12.75" customHeight="1">
      <c r="A38" s="92"/>
      <c r="B38" s="90"/>
      <c r="C38" s="90"/>
      <c r="D38" s="6">
        <v>3.865</v>
      </c>
      <c r="E38" s="6">
        <v>4</v>
      </c>
      <c r="F38" s="6">
        <f>E38-D38</f>
        <v>0.1349999999999998</v>
      </c>
      <c r="G38" s="97"/>
      <c r="H38" s="56" t="s">
        <v>119</v>
      </c>
      <c r="I38" s="6">
        <v>3.865</v>
      </c>
      <c r="J38" s="6">
        <v>4</v>
      </c>
      <c r="K38" s="10">
        <f t="shared" si="7"/>
        <v>0.1349999999999998</v>
      </c>
      <c r="L38" s="20" t="s">
        <v>65</v>
      </c>
      <c r="M38" s="14">
        <f>K38</f>
        <v>0.1349999999999998</v>
      </c>
      <c r="N38" s="16"/>
      <c r="O38" s="29"/>
      <c r="P38" s="12" t="s">
        <v>107</v>
      </c>
      <c r="Q38" s="4"/>
    </row>
    <row r="39" spans="1:17" ht="12.75" customHeight="1" thickBot="1">
      <c r="A39" s="93"/>
      <c r="B39" s="91"/>
      <c r="C39" s="91"/>
      <c r="D39" s="7">
        <v>4</v>
      </c>
      <c r="E39" s="7">
        <v>4.76</v>
      </c>
      <c r="F39" s="7">
        <f>E39-D39</f>
        <v>0.7599999999999998</v>
      </c>
      <c r="G39" s="98"/>
      <c r="H39" s="58" t="s">
        <v>120</v>
      </c>
      <c r="I39" s="7">
        <v>4</v>
      </c>
      <c r="J39" s="7">
        <v>4.76</v>
      </c>
      <c r="K39" s="51">
        <f t="shared" si="7"/>
        <v>0.7599999999999998</v>
      </c>
      <c r="L39" s="52" t="s">
        <v>65</v>
      </c>
      <c r="M39" s="53">
        <f>K39</f>
        <v>0.7599999999999998</v>
      </c>
      <c r="N39" s="54"/>
      <c r="O39" s="32"/>
      <c r="P39" s="45" t="s">
        <v>121</v>
      </c>
      <c r="Q39" s="4"/>
    </row>
    <row r="40" spans="1:15" ht="12.75" customHeight="1" thickBot="1">
      <c r="A40" s="65" t="s">
        <v>87</v>
      </c>
      <c r="B40" s="66"/>
      <c r="C40" s="66"/>
      <c r="D40" s="66"/>
      <c r="E40" s="67"/>
      <c r="F40" s="46">
        <f>SUM(F7:F39)</f>
        <v>120.39500000000002</v>
      </c>
      <c r="G40" s="46">
        <f>SUM(G7:G39)</f>
        <v>120.39500000000001</v>
      </c>
      <c r="H40" s="87" t="s">
        <v>88</v>
      </c>
      <c r="I40" s="88"/>
      <c r="J40" s="89"/>
      <c r="K40" s="46">
        <f>SUM(K7:K39)</f>
        <v>120.39500000000002</v>
      </c>
      <c r="L40" s="47"/>
      <c r="M40" s="48">
        <f>SUM(M7:M39)</f>
        <v>82.311</v>
      </c>
      <c r="N40" s="49">
        <f>SUM(N7:N39)</f>
        <v>38.084</v>
      </c>
      <c r="O40" s="50">
        <f>SUM(O7:O39)</f>
        <v>0</v>
      </c>
    </row>
    <row r="41" spans="11:15" ht="12.75" customHeight="1" thickBot="1">
      <c r="K41" s="68" t="s">
        <v>89</v>
      </c>
      <c r="L41" s="69"/>
      <c r="M41" s="62">
        <f>M40+N40+O40</f>
        <v>120.39500000000001</v>
      </c>
      <c r="N41" s="85"/>
      <c r="O41" s="86"/>
    </row>
    <row r="42" spans="11:15" ht="12.75" customHeight="1" thickBot="1">
      <c r="K42" s="70" t="s">
        <v>90</v>
      </c>
      <c r="L42" s="71"/>
      <c r="M42" s="62">
        <f>SUM(M7:O39)</f>
        <v>120.39500000000002</v>
      </c>
      <c r="N42" s="63"/>
      <c r="O42" s="64"/>
    </row>
    <row r="43" ht="12.75" customHeight="1" thickBot="1"/>
    <row r="44" spans="1:16" ht="16.5" thickBot="1">
      <c r="A44" s="82" t="s">
        <v>130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4"/>
    </row>
    <row r="45" spans="1:16" ht="22.5" customHeight="1">
      <c r="A45" s="78" t="s">
        <v>91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80">
        <f>M40</f>
        <v>82.311</v>
      </c>
      <c r="N45" s="81"/>
      <c r="O45" s="81"/>
      <c r="P45" s="33" t="s">
        <v>0</v>
      </c>
    </row>
    <row r="46" spans="1:16" ht="22.5" customHeight="1">
      <c r="A46" s="76" t="s">
        <v>92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4">
        <f>N40</f>
        <v>38.084</v>
      </c>
      <c r="N46" s="75"/>
      <c r="O46" s="75"/>
      <c r="P46" s="34" t="s">
        <v>0</v>
      </c>
    </row>
    <row r="47" spans="1:16" ht="22.5" customHeight="1" thickBot="1">
      <c r="A47" s="72" t="s">
        <v>93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60">
        <f>O40</f>
        <v>0</v>
      </c>
      <c r="N47" s="61"/>
      <c r="O47" s="61"/>
      <c r="P47" s="35" t="s">
        <v>0</v>
      </c>
    </row>
    <row r="48" ht="15" customHeight="1"/>
  </sheetData>
  <sheetProtection/>
  <mergeCells count="65">
    <mergeCell ref="A3:P3"/>
    <mergeCell ref="C22:C23"/>
    <mergeCell ref="B22:B23"/>
    <mergeCell ref="G22:G23"/>
    <mergeCell ref="M4:O4"/>
    <mergeCell ref="L4:L6"/>
    <mergeCell ref="P5:P6"/>
    <mergeCell ref="H4:H6"/>
    <mergeCell ref="C4:C6"/>
    <mergeCell ref="I5:I6"/>
    <mergeCell ref="D4:F4"/>
    <mergeCell ref="G4:G5"/>
    <mergeCell ref="G15:G16"/>
    <mergeCell ref="C9:C10"/>
    <mergeCell ref="G7:G8"/>
    <mergeCell ref="A4:A6"/>
    <mergeCell ref="B7:B8"/>
    <mergeCell ref="C7:C8"/>
    <mergeCell ref="G34:G35"/>
    <mergeCell ref="C34:C35"/>
    <mergeCell ref="C15:C16"/>
    <mergeCell ref="B15:B16"/>
    <mergeCell ref="A15:A16"/>
    <mergeCell ref="A1:P1"/>
    <mergeCell ref="A2:P2"/>
    <mergeCell ref="J5:J6"/>
    <mergeCell ref="K5:K6"/>
    <mergeCell ref="G9:G10"/>
    <mergeCell ref="I4:J4"/>
    <mergeCell ref="A9:A10"/>
    <mergeCell ref="B9:B10"/>
    <mergeCell ref="A7:A8"/>
    <mergeCell ref="B4:B6"/>
    <mergeCell ref="G19:G21"/>
    <mergeCell ref="C27:C31"/>
    <mergeCell ref="C19:C21"/>
    <mergeCell ref="G27:G31"/>
    <mergeCell ref="A19:A21"/>
    <mergeCell ref="B19:B21"/>
    <mergeCell ref="B34:B35"/>
    <mergeCell ref="A22:A23"/>
    <mergeCell ref="B27:B31"/>
    <mergeCell ref="A32:A33"/>
    <mergeCell ref="B32:B33"/>
    <mergeCell ref="A34:A35"/>
    <mergeCell ref="A44:P44"/>
    <mergeCell ref="M41:O41"/>
    <mergeCell ref="H40:J40"/>
    <mergeCell ref="B37:B39"/>
    <mergeCell ref="A37:A39"/>
    <mergeCell ref="A27:A31"/>
    <mergeCell ref="G37:G39"/>
    <mergeCell ref="C37:C39"/>
    <mergeCell ref="C32:C33"/>
    <mergeCell ref="G32:G33"/>
    <mergeCell ref="M47:O47"/>
    <mergeCell ref="M42:O42"/>
    <mergeCell ref="A40:E40"/>
    <mergeCell ref="K41:L41"/>
    <mergeCell ref="K42:L42"/>
    <mergeCell ref="A47:L47"/>
    <mergeCell ref="M46:O46"/>
    <mergeCell ref="A46:L46"/>
    <mergeCell ref="A45:L45"/>
    <mergeCell ref="M45:O4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Jurek</dc:creator>
  <cp:keywords/>
  <dc:description/>
  <cp:lastModifiedBy>.</cp:lastModifiedBy>
  <cp:lastPrinted>2010-10-19T12:22:03Z</cp:lastPrinted>
  <dcterms:created xsi:type="dcterms:W3CDTF">2008-09-26T08:05:27Z</dcterms:created>
  <dcterms:modified xsi:type="dcterms:W3CDTF">2012-10-10T10:44:59Z</dcterms:modified>
  <cp:category/>
  <cp:version/>
  <cp:contentType/>
  <cp:contentStatus/>
</cp:coreProperties>
</file>