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232" activeTab="0"/>
  </bookViews>
  <sheets>
    <sheet name="miła_D_v2b" sheetId="1" r:id="rId1"/>
  </sheets>
  <definedNames/>
  <calcPr fullCalcOnLoad="1"/>
</workbook>
</file>

<file path=xl/sharedStrings.xml><?xml version="1.0" encoding="utf-8"?>
<sst xmlns="http://schemas.openxmlformats.org/spreadsheetml/2006/main" count="193" uniqueCount="152">
  <si>
    <t>Lp.</t>
  </si>
  <si>
    <t>Nr spec.</t>
  </si>
  <si>
    <t>Podstawa</t>
  </si>
  <si>
    <t>Opis</t>
  </si>
  <si>
    <t>J.m.</t>
  </si>
  <si>
    <t>Ilość</t>
  </si>
  <si>
    <t>Cena jedn.</t>
  </si>
  <si>
    <t>Wartość</t>
  </si>
  <si>
    <t>45111000-8</t>
  </si>
  <si>
    <t>1 d.1.1</t>
  </si>
  <si>
    <t>Odtworzenie trasy i punktów wysokościowych</t>
  </si>
  <si>
    <t>km</t>
  </si>
  <si>
    <t>45112000-5</t>
  </si>
  <si>
    <t>2 d.1.2</t>
  </si>
  <si>
    <t>Zdjęcie warstwy humusu z odwozem na hałdę do ponownego wbudowania</t>
  </si>
  <si>
    <t>m2</t>
  </si>
  <si>
    <t>m3</t>
  </si>
  <si>
    <t>Rozebranie nawierzchni z kruszywa (odwóz, zagospodarowanie materiałów z rozbiórki zgodnie z ustawą o odpadach)</t>
  </si>
  <si>
    <t>5 d.1.3</t>
  </si>
  <si>
    <t>m</t>
  </si>
  <si>
    <t>Rozbiórka ogrodzeń (odwóz, zagospodarowanie materiałów z rozbiórki zgodnie z ustawą o odpadach)</t>
  </si>
  <si>
    <t>Wykonanie wykopów z transportem gruntu na odkład</t>
  </si>
  <si>
    <t>Wykonanie nasypów mechanicznie z pozyskaniem i transportem gruntu (formowanie, woda, zagęszczenie, formowanie) - (nasyp z dokopu)</t>
  </si>
  <si>
    <t>kpl.</t>
  </si>
  <si>
    <t>Profilowanie i zagęszczenie podłoża pod warstwy konstrukcyjne nawierzchni wykonane mechaniczne</t>
  </si>
  <si>
    <t>45233000-9</t>
  </si>
  <si>
    <t>Wykonanie warstwy ścieralnej z kostki betonowej  gr. 8cm na podsypce cem. piask 1:4 gr. 3cm</t>
  </si>
  <si>
    <t>Humusowanie z obsianiem skarp</t>
  </si>
  <si>
    <t>Ułożenie krawężników betonowych 15x30</t>
  </si>
  <si>
    <t>71354000-4</t>
  </si>
  <si>
    <t>1.1.</t>
  </si>
  <si>
    <t>1.2</t>
  </si>
  <si>
    <t>2.1</t>
  </si>
  <si>
    <t>2.2</t>
  </si>
  <si>
    <t>Branża:</t>
  </si>
  <si>
    <t>Drogowa</t>
  </si>
  <si>
    <t>Ppoziom cen:</t>
  </si>
  <si>
    <t>Razem netto:</t>
  </si>
  <si>
    <t>Razem brutto:</t>
  </si>
  <si>
    <t>Vat 23%:</t>
  </si>
  <si>
    <t>4.1</t>
  </si>
  <si>
    <t>4.2</t>
  </si>
  <si>
    <t>4.3</t>
  </si>
  <si>
    <t>Podbudowa z gruntu stabilizowanego cementem
(gruntocement z betoniarki) gr. 15cm Rm=2.5MPa</t>
  </si>
  <si>
    <t>1.3</t>
  </si>
  <si>
    <t>5.1</t>
  </si>
  <si>
    <t>5.2</t>
  </si>
  <si>
    <t>6.1</t>
  </si>
  <si>
    <t>7.1</t>
  </si>
  <si>
    <t>8.1</t>
  </si>
  <si>
    <t>szt</t>
  </si>
  <si>
    <t>45200000-9</t>
  </si>
  <si>
    <t>3 kw. 2020 (średnie)</t>
  </si>
  <si>
    <t>Rozebranie nawierzchni z bruku (odwóz, zagospodarowanie materiałów z rozbiórki zgodnie z ustawą o odpadach)</t>
  </si>
  <si>
    <t>Podbudowa z gruntu stabilizowanego cementem
(gruntocement z betoniarki) gr. 15cm Rm=1.5MPa</t>
  </si>
  <si>
    <t>Podbudowa z gruntu stabilizowanego cementem
(gruntocement z betoniarki) gr. 15cm Rm=5.0MPa</t>
  </si>
  <si>
    <t>Podbudowa z kruszywa łamanego
stabilizowanego mechanicznie 0/31,5 gr. 20cm</t>
  </si>
  <si>
    <t>4.4</t>
  </si>
  <si>
    <t xml:space="preserve">Warstwa wyrównawcza  z kruszywa łamanego
stabilizowanego mechanicznie 0/31,5 </t>
  </si>
  <si>
    <t>Wyrównanie istniejącej nawierzchni mieszanką
mineralno-asfaltową grysową</t>
  </si>
  <si>
    <t>Wykonanie nawierzchni AC16W 50/70, warstwa wiążąca gr. 5cm</t>
  </si>
  <si>
    <t>Wykonanie nawierzchni AC 11S 50/70, gr. 4 cm warstwa ścieralna</t>
  </si>
  <si>
    <t>11 d.4.3</t>
  </si>
  <si>
    <t>12 d.4.3</t>
  </si>
  <si>
    <t>14 d.4.4</t>
  </si>
  <si>
    <t>16 d.5.1</t>
  </si>
  <si>
    <t>3 d.1.2</t>
  </si>
  <si>
    <t>Wywiezienie nadmiaru humusu na odkład</t>
  </si>
  <si>
    <t xml:space="preserve"> 4 d.1.3</t>
  </si>
  <si>
    <t>6 d.1.3</t>
  </si>
  <si>
    <t>7 d.2.1</t>
  </si>
  <si>
    <t>8 d.2.2</t>
  </si>
  <si>
    <t>9 d.4.1</t>
  </si>
  <si>
    <t>10 d.4.2</t>
  </si>
  <si>
    <t>13 d.4.3</t>
  </si>
  <si>
    <t>15 d.4.4</t>
  </si>
  <si>
    <t>17 d.5.1</t>
  </si>
  <si>
    <t>18 d.5.2</t>
  </si>
  <si>
    <t>19 d.6.1</t>
  </si>
  <si>
    <t>6.2</t>
  </si>
  <si>
    <t>20 d.6.2</t>
  </si>
  <si>
    <t>21 d.6.2</t>
  </si>
  <si>
    <t>22 d.6.2</t>
  </si>
  <si>
    <t>23 d.6.2</t>
  </si>
  <si>
    <t>Przepusty rurowe pod zjazdami - ławy fundamentowe z pospółki 0/31.5 gr. 15cm</t>
  </si>
  <si>
    <t>Przepusty rurowe pod zjazdami - rury betonowe o średnicy 40 cm</t>
  </si>
  <si>
    <t>Przepusty rurowe pod zjazdami - ścianki czołowe dla rur o średnicy 40 cm</t>
  </si>
  <si>
    <t>Ręczne profilowanie i zagęszczenie podłoża pod warstwy konstrukcyjne nawierzchni</t>
  </si>
  <si>
    <t xml:space="preserve">Rozbudowa drogi powiatowej nr 1716B w m. Nurczyk </t>
  </si>
  <si>
    <t xml:space="preserve">Regulacja wysokościowa zaworu  wodociągowego </t>
  </si>
  <si>
    <t>Ustawienie słupów z rur stalowych fi 70
mm dla znaków drogowych, wraz z wykonaniem
i zasypaniem dołów z ubiciem
warstwami</t>
  </si>
  <si>
    <t>Przymocowanie do gotowych słupków
znaków ostrzegawczych typ A (trójkątny
o boku 900 mm), folia odblaskowa I generacji</t>
  </si>
  <si>
    <t>Przymocowanie do gotowych słupków
znaków informacyjnych typ D (prostokątny
600x600 mm), folia odblaskowa I generacji</t>
  </si>
  <si>
    <t>27 d.8.1</t>
  </si>
  <si>
    <t>D - 10.01.01</t>
  </si>
  <si>
    <t>D - 10.01.01 Regulacja wysokościowa oraz zabezpiczenie urządzeń uzbrojenia podziemnego
CPV: Roboty w zakresie konstruowania, fundamentowania oraz wykonywania nawierzchni autostrad i dróg</t>
  </si>
  <si>
    <t>GG - 01.12.01</t>
  </si>
  <si>
    <t>D - 07.02.01</t>
  </si>
  <si>
    <t>GG - 01.12.01 Pomiar powykonawczy zrealizowanych drogowych obiektów budowlanych  
CPV: Usługi sporządzania map</t>
  </si>
  <si>
    <t>D - 07.02.01 Oznakowanie Pionowe
CPV: Roboty w zakresie konstruowania, fundamentowania oraz wykonywania nawierzchni autostrad i dróg</t>
  </si>
  <si>
    <r>
      <t>D -07.02</t>
    </r>
    <r>
      <rPr>
        <b/>
        <sz val="14"/>
        <rFont val="Arial Narrow"/>
        <family val="2"/>
      </rPr>
      <t>.00 URZĄDZENIA BEZPIECZEŃSTWA RUCHU</t>
    </r>
  </si>
  <si>
    <t>D - 08.01.01.10</t>
  </si>
  <si>
    <t>D - 08.01.01 Krawężniki betonowe  
CPV: Roboty w zakresie konstruowania, fundamentowania oraz wykonywania nawierzchni autostrad i dróg</t>
  </si>
  <si>
    <t>D - 08.00.00 ELEMENTY ULIC</t>
  </si>
  <si>
    <t>D - 06.02.01</t>
  </si>
  <si>
    <t>D - 06.02.01 Przepusty pod zjazdami  CPV: Roboty budowlane w zakresie budowy rurociągów, ciągów komunikacyjnych i  linii energetycznych</t>
  </si>
  <si>
    <t>D - 06.01.01.22</t>
  </si>
  <si>
    <t>D - 06.01.01 Umocnienie skarp rowów i ścieków  
CPV: Roboty w zakresie usuwania gleby</t>
  </si>
  <si>
    <t>D - 06.00.00 ROBOTY WYKOŃCZENIOWE</t>
  </si>
  <si>
    <t>D - 05.03.23.12</t>
  </si>
  <si>
    <t>D - 05.03.23 Nawierzchnia z kostki betonowej  
CPV: Roboty w zakresie konstruowania, fundamentowania oraz wykonywania nawierzchni i autostrad</t>
  </si>
  <si>
    <t>D - 05.03.05.a</t>
  </si>
  <si>
    <t>D - 05.03.05.13</t>
  </si>
  <si>
    <t>D - 05.03.05 Nawierzchnie z betonu asfaltowego  
CPV: Roboty w zakresie konstruowania, fundamentowania oraz wykonywania nawierzchni autostrad i dróg</t>
  </si>
  <si>
    <t>D - 05.00.00 NAWIERZCHNIE</t>
  </si>
  <si>
    <t>D - 04.04.02</t>
  </si>
  <si>
    <t>D - 05.03.05 B</t>
  </si>
  <si>
    <t>D - 04.08.01-01 Wyrównanie istniejącyh nawierzchni
CPV: Roboty w zakresie konstruowania, fundamentowania oraz wykonywania nawierzchni autostrad i dróg</t>
  </si>
  <si>
    <t>D -04.05.01.23</t>
  </si>
  <si>
    <t>D - 04.05.01.22</t>
  </si>
  <si>
    <t>D - 04.05.01.21</t>
  </si>
  <si>
    <t>D - 04.05.01 Podbudowa i ulepszone podłoże z gruntu stabilizowanego cementem
CPV: Roboty w zakresie konstruowania, fundamentowania oraz wykonywania nawierzchni i
autostrad i dróg</t>
  </si>
  <si>
    <t>D - 04.04.02-14 PWykonanie podbudowy z kruszywa łamanego
stabilizowanego mechanicznie  
CPV: Roboty w zakresie konstruowania, fundamentowania oraz wykonywania nawierzchni autostrad i dróg</t>
  </si>
  <si>
    <t>D - 04.01.01</t>
  </si>
  <si>
    <t>D - 04.01.01 Koryto wraz z profilowaniem i zagęszczeniem podłoża  
CPV: Roboty w zakresie burzenia, roboty ziemne</t>
  </si>
  <si>
    <t>D - 04.00.00 PODBUDOWY</t>
  </si>
  <si>
    <t>D - 02.03.01</t>
  </si>
  <si>
    <t>D - 02.03.01 Wykonanie nasypów  
CPV: Roboty w zakresie burzenia, roboty ziemne</t>
  </si>
  <si>
    <t>D - 02.01.01</t>
  </si>
  <si>
    <t>D - 02.01.01 Wykonanie wykopów w gruntach kat. III  
CPV: Roboty w zakresie burzenia, roboty ziemne</t>
  </si>
  <si>
    <t>D - 02.00.00 ROBOTY ZIEMNE</t>
  </si>
  <si>
    <t>D - 01.02.04.51</t>
  </si>
  <si>
    <t>D - 01.02.04.30</t>
  </si>
  <si>
    <t>D - 01.02.04.11</t>
  </si>
  <si>
    <t>D - 01.02.04. Rozbiórka elementów dróg  
CPV: Roboty w zakresie burzenia</t>
  </si>
  <si>
    <t>D - 01.02.02.03</t>
  </si>
  <si>
    <t>D - 01.02.02.12</t>
  </si>
  <si>
    <t>D - 01.02.02 Zdjęcie warstwy humusu  
CPV: Roboty w zakresie burzenia i rozbiórki obiektów budowlanych; roboty ziemne</t>
  </si>
  <si>
    <t>D - 01.01.01.00</t>
  </si>
  <si>
    <t>D - 01.01.01 Odtworzenie trasy i punktów wysokościowych  
CPV: Roboty w zakresie burzenia</t>
  </si>
  <si>
    <t>D - 01.00.00 ROBOTY PRZYGOTOWAWCZE</t>
  </si>
  <si>
    <t>KOSZTORYS OFWRTOWY</t>
  </si>
  <si>
    <t>26 d.7.1</t>
  </si>
  <si>
    <t>28 d.8.1</t>
  </si>
  <si>
    <t>29 d.8.1</t>
  </si>
  <si>
    <t>Opracowanie przez wykonawcę robót dokumentacji z pomiaru porealizacyjnego    1kpl. = 4 egz. Map</t>
  </si>
  <si>
    <t>24 d.6.3</t>
  </si>
  <si>
    <t>6.3</t>
  </si>
  <si>
    <t>6.4</t>
  </si>
  <si>
    <t>25 d.6.4</t>
  </si>
  <si>
    <t>Słownie (brutto):</t>
  </si>
  <si>
    <t xml:space="preserve">
Sporządził  :                                                                                                                    Wykonawca: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</si>
</sst>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6"/>
      <color indexed="8"/>
      <name val="Arial Narrow"/>
      <family val="2"/>
    </font>
    <font>
      <sz val="12"/>
      <color indexed="8"/>
      <name val="Arial Narrow"/>
      <family val="2"/>
    </font>
    <font>
      <sz val="14"/>
      <color indexed="8"/>
      <name val="Arial Narrow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alibri"/>
      <family val="2"/>
    </font>
    <font>
      <sz val="11"/>
      <color indexed="62"/>
      <name val="Czcionka tekstu podstawowego"/>
      <family val="2"/>
    </font>
    <font>
      <b/>
      <sz val="11"/>
      <color indexed="63"/>
      <name val="Calibri"/>
      <family val="2"/>
    </font>
    <font>
      <b/>
      <sz val="11"/>
      <color indexed="63"/>
      <name val="Czcionka tekstu podstawowego"/>
      <family val="2"/>
    </font>
    <font>
      <sz val="11"/>
      <color indexed="17"/>
      <name val="Calibri"/>
      <family val="2"/>
    </font>
    <font>
      <sz val="11"/>
      <color indexed="17"/>
      <name val="Czcionka tekstu podstawowego"/>
      <family val="2"/>
    </font>
    <font>
      <sz val="11"/>
      <color indexed="5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alibri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alibri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alibri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alibri"/>
      <family val="2"/>
    </font>
    <font>
      <b/>
      <sz val="11"/>
      <color indexed="54"/>
      <name val="Czcionka tekstu podstawowego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alibri"/>
      <family val="2"/>
    </font>
    <font>
      <i/>
      <sz val="11"/>
      <color indexed="23"/>
      <name val="Czcionka tekstu podstawowego"/>
      <family val="2"/>
    </font>
    <font>
      <sz val="11"/>
      <color indexed="10"/>
      <name val="Calibri"/>
      <family val="2"/>
    </font>
    <font>
      <sz val="11"/>
      <color indexed="10"/>
      <name val="Czcionka tekstu podstawowego"/>
      <family val="2"/>
    </font>
    <font>
      <sz val="18"/>
      <color indexed="54"/>
      <name val="Calibri Light"/>
      <family val="2"/>
    </font>
    <font>
      <b/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20"/>
      <name val="Czcionka tekstu podstawowego"/>
      <family val="2"/>
    </font>
    <font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6"/>
      <color indexed="9"/>
      <name val="Arial Narrow"/>
      <family val="2"/>
    </font>
    <font>
      <b/>
      <sz val="11"/>
      <color indexed="10"/>
      <name val="Arial Narrow"/>
      <family val="2"/>
    </font>
    <font>
      <b/>
      <sz val="16"/>
      <color theme="1"/>
      <name val="Arial Narrow"/>
      <family val="2"/>
    </font>
    <font>
      <sz val="12"/>
      <color theme="1"/>
      <name val="Arial Narrow"/>
      <family val="2"/>
    </font>
    <font>
      <sz val="14"/>
      <color theme="1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alibri"/>
      <family val="2"/>
    </font>
    <font>
      <sz val="11"/>
      <color rgb="FF3F3F76"/>
      <name val="Czcionka tekstu podstawowego"/>
      <family val="2"/>
    </font>
    <font>
      <b/>
      <sz val="11"/>
      <color rgb="FF3F3F3F"/>
      <name val="Calibri"/>
      <family val="2"/>
    </font>
    <font>
      <b/>
      <sz val="11"/>
      <color rgb="FF3F3F3F"/>
      <name val="Czcionka tekstu podstawowego"/>
      <family val="2"/>
    </font>
    <font>
      <sz val="11"/>
      <color rgb="FF006100"/>
      <name val="Calibri"/>
      <family val="2"/>
    </font>
    <font>
      <sz val="11"/>
      <color rgb="FF006100"/>
      <name val="Czcionka tekstu podstawowego"/>
      <family val="2"/>
    </font>
    <font>
      <sz val="11"/>
      <color rgb="FFFA7D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alibri"/>
      <family val="2"/>
    </font>
    <font>
      <b/>
      <sz val="11"/>
      <color theme="0"/>
      <name val="Czcionka tekstu podstawowego"/>
      <family val="2"/>
    </font>
    <font>
      <b/>
      <sz val="15"/>
      <color theme="3"/>
      <name val="Calibri"/>
      <family val="2"/>
    </font>
    <font>
      <b/>
      <sz val="15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1"/>
      <color theme="3"/>
      <name val="Calibri"/>
      <family val="2"/>
    </font>
    <font>
      <b/>
      <sz val="11"/>
      <color theme="3"/>
      <name val="Czcionka tekstu podstawowego"/>
      <family val="2"/>
    </font>
    <font>
      <sz val="11"/>
      <color rgb="FF9C6500"/>
      <name val="Calibri"/>
      <family val="2"/>
    </font>
    <font>
      <sz val="11"/>
      <color rgb="FF9C65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alibri"/>
      <family val="2"/>
    </font>
    <font>
      <i/>
      <sz val="11"/>
      <color rgb="FF7F7F7F"/>
      <name val="Czcionka tekstu podstawowego"/>
      <family val="2"/>
    </font>
    <font>
      <sz val="11"/>
      <color rgb="FFFF0000"/>
      <name val="Calibri"/>
      <family val="2"/>
    </font>
    <font>
      <sz val="11"/>
      <color rgb="FFFF0000"/>
      <name val="Czcionka tekstu podstawowego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9C0006"/>
      <name val="Czcionka tekstu podstawowego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16"/>
      <color theme="0"/>
      <name val="Arial Narrow"/>
      <family val="2"/>
    </font>
    <font>
      <b/>
      <sz val="11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1">
      <alignment/>
      <protection/>
    </xf>
    <xf numFmtId="0" fontId="49" fillId="3" borderId="1">
      <alignment wrapText="1"/>
      <protection/>
    </xf>
    <xf numFmtId="0" fontId="50" fillId="4" borderId="1">
      <alignment horizontal="left" vertical="center" wrapText="1"/>
      <protection/>
    </xf>
    <xf numFmtId="0" fontId="49" fillId="0" borderId="1">
      <alignment horizontal="left" vertical="center" wrapText="1"/>
      <protection/>
    </xf>
    <xf numFmtId="0" fontId="48" fillId="5" borderId="1">
      <alignment wrapText="1"/>
      <protection/>
    </xf>
    <xf numFmtId="0" fontId="50" fillId="6" borderId="1">
      <alignment wrapText="1"/>
      <protection/>
    </xf>
    <xf numFmtId="0" fontId="0" fillId="7" borderId="0" applyNumberFormat="0" applyBorder="0" applyAlignment="0" applyProtection="0"/>
    <xf numFmtId="0" fontId="51" fillId="7" borderId="0" applyNumberFormat="0" applyBorder="0" applyAlignment="0" applyProtection="0"/>
    <xf numFmtId="0" fontId="0" fillId="8" borderId="0" applyNumberFormat="0" applyBorder="0" applyAlignment="0" applyProtection="0"/>
    <xf numFmtId="0" fontId="51" fillId="8" borderId="0" applyNumberFormat="0" applyBorder="0" applyAlignment="0" applyProtection="0"/>
    <xf numFmtId="0" fontId="0" fillId="3" borderId="0" applyNumberFormat="0" applyBorder="0" applyAlignment="0" applyProtection="0"/>
    <xf numFmtId="0" fontId="51" fillId="3" borderId="0" applyNumberFormat="0" applyBorder="0" applyAlignment="0" applyProtection="0"/>
    <xf numFmtId="0" fontId="0" fillId="9" borderId="0" applyNumberFormat="0" applyBorder="0" applyAlignment="0" applyProtection="0"/>
    <xf numFmtId="0" fontId="51" fillId="9" borderId="0" applyNumberFormat="0" applyBorder="0" applyAlignment="0" applyProtection="0"/>
    <xf numFmtId="0" fontId="0" fillId="10" borderId="0" applyNumberFormat="0" applyBorder="0" applyAlignment="0" applyProtection="0"/>
    <xf numFmtId="0" fontId="51" fillId="10" borderId="0" applyNumberFormat="0" applyBorder="0" applyAlignment="0" applyProtection="0"/>
    <xf numFmtId="0" fontId="0" fillId="11" borderId="0" applyNumberFormat="0" applyBorder="0" applyAlignment="0" applyProtection="0"/>
    <xf numFmtId="0" fontId="51" fillId="11" borderId="0" applyNumberFormat="0" applyBorder="0" applyAlignment="0" applyProtection="0"/>
    <xf numFmtId="0" fontId="0" fillId="12" borderId="0" applyNumberFormat="0" applyBorder="0" applyAlignment="0" applyProtection="0"/>
    <xf numFmtId="0" fontId="51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3" borderId="0" applyNumberFormat="0" applyBorder="0" applyAlignment="0" applyProtection="0"/>
    <xf numFmtId="0" fontId="0" fillId="4" borderId="0" applyNumberFormat="0" applyBorder="0" applyAlignment="0" applyProtection="0"/>
    <xf numFmtId="0" fontId="51" fillId="4" borderId="0" applyNumberFormat="0" applyBorder="0" applyAlignment="0" applyProtection="0"/>
    <xf numFmtId="0" fontId="0" fillId="14" borderId="0" applyNumberFormat="0" applyBorder="0" applyAlignment="0" applyProtection="0"/>
    <xf numFmtId="0" fontId="51" fillId="14" borderId="0" applyNumberFormat="0" applyBorder="0" applyAlignment="0" applyProtection="0"/>
    <xf numFmtId="0" fontId="0" fillId="15" borderId="0" applyNumberFormat="0" applyBorder="0" applyAlignment="0" applyProtection="0"/>
    <xf numFmtId="0" fontId="51" fillId="15" borderId="0" applyNumberFormat="0" applyBorder="0" applyAlignment="0" applyProtection="0"/>
    <xf numFmtId="0" fontId="0" fillId="16" borderId="0" applyNumberFormat="0" applyBorder="0" applyAlignment="0" applyProtection="0"/>
    <xf numFmtId="0" fontId="51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8" borderId="0" applyNumberFormat="0" applyBorder="0" applyAlignment="0" applyProtection="0"/>
    <xf numFmtId="0" fontId="52" fillId="2" borderId="0" applyNumberFormat="0" applyBorder="0" applyAlignment="0" applyProtection="0"/>
    <xf numFmtId="0" fontId="53" fillId="2" borderId="0" applyNumberFormat="0" applyBorder="0" applyAlignment="0" applyProtection="0"/>
    <xf numFmtId="0" fontId="52" fillId="19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1" borderId="0" applyNumberFormat="0" applyBorder="0" applyAlignment="0" applyProtection="0"/>
    <xf numFmtId="0" fontId="52" fillId="22" borderId="0" applyNumberFormat="0" applyBorder="0" applyAlignment="0" applyProtection="0"/>
    <xf numFmtId="0" fontId="53" fillId="22" borderId="0" applyNumberFormat="0" applyBorder="0" applyAlignment="0" applyProtection="0"/>
    <xf numFmtId="0" fontId="52" fillId="23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6" borderId="0" applyNumberFormat="0" applyBorder="0" applyAlignment="0" applyProtection="0"/>
    <xf numFmtId="0" fontId="52" fillId="27" borderId="0" applyNumberFormat="0" applyBorder="0" applyAlignment="0" applyProtection="0"/>
    <xf numFmtId="0" fontId="53" fillId="27" borderId="0" applyNumberFormat="0" applyBorder="0" applyAlignment="0" applyProtection="0"/>
    <xf numFmtId="0" fontId="54" fillId="28" borderId="2" applyNumberFormat="0" applyAlignment="0" applyProtection="0"/>
    <xf numFmtId="0" fontId="55" fillId="28" borderId="2" applyNumberFormat="0" applyAlignment="0" applyProtection="0"/>
    <xf numFmtId="0" fontId="56" fillId="29" borderId="3" applyNumberFormat="0" applyAlignment="0" applyProtection="0"/>
    <xf numFmtId="0" fontId="57" fillId="29" borderId="3" applyNumberFormat="0" applyAlignment="0" applyProtection="0"/>
    <xf numFmtId="0" fontId="58" fillId="30" borderId="0" applyNumberFormat="0" applyBorder="0" applyAlignment="0" applyProtection="0"/>
    <xf numFmtId="0" fontId="5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4" applyNumberFormat="0" applyFill="0" applyAlignment="0" applyProtection="0"/>
    <xf numFmtId="0" fontId="62" fillId="31" borderId="5" applyNumberFormat="0" applyAlignment="0" applyProtection="0"/>
    <xf numFmtId="0" fontId="63" fillId="31" borderId="5" applyNumberFormat="0" applyAlignment="0" applyProtection="0"/>
    <xf numFmtId="0" fontId="64" fillId="0" borderId="6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71" fillId="32" borderId="0" applyNumberFormat="0" applyBorder="0" applyAlignment="0" applyProtection="0"/>
    <xf numFmtId="0" fontId="51" fillId="0" borderId="0">
      <alignment/>
      <protection/>
    </xf>
    <xf numFmtId="0" fontId="6" fillId="0" borderId="0">
      <alignment/>
      <protection/>
    </xf>
    <xf numFmtId="0" fontId="72" fillId="29" borderId="2" applyNumberFormat="0" applyAlignment="0" applyProtection="0"/>
    <xf numFmtId="0" fontId="73" fillId="29" borderId="2" applyNumberForma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0" fillId="33" borderId="10" applyNumberFormat="0" applyFont="0" applyAlignment="0" applyProtection="0"/>
    <xf numFmtId="0" fontId="51" fillId="33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34" borderId="0" applyNumberFormat="0" applyBorder="0" applyAlignment="0" applyProtection="0"/>
    <xf numFmtId="0" fontId="83" fillId="34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84" fillId="0" borderId="0" xfId="0" applyFont="1" applyAlignment="1">
      <alignment/>
    </xf>
    <xf numFmtId="49" fontId="84" fillId="0" borderId="11" xfId="0" applyNumberFormat="1" applyFont="1" applyBorder="1" applyAlignment="1">
      <alignment/>
    </xf>
    <xf numFmtId="0" fontId="84" fillId="0" borderId="12" xfId="0" applyFont="1" applyBorder="1" applyAlignment="1">
      <alignment/>
    </xf>
    <xf numFmtId="0" fontId="84" fillId="0" borderId="12" xfId="0" applyFont="1" applyBorder="1" applyAlignment="1">
      <alignment wrapText="1"/>
    </xf>
    <xf numFmtId="0" fontId="84" fillId="0" borderId="13" xfId="0" applyFont="1" applyBorder="1" applyAlignment="1">
      <alignment/>
    </xf>
    <xf numFmtId="49" fontId="85" fillId="35" borderId="14" xfId="0" applyNumberFormat="1" applyFont="1" applyFill="1" applyBorder="1" applyAlignment="1">
      <alignment/>
    </xf>
    <xf numFmtId="0" fontId="85" fillId="35" borderId="15" xfId="0" applyFont="1" applyFill="1" applyBorder="1" applyAlignment="1">
      <alignment/>
    </xf>
    <xf numFmtId="0" fontId="85" fillId="35" borderId="15" xfId="0" applyFont="1" applyFill="1" applyBorder="1" applyAlignment="1">
      <alignment wrapText="1"/>
    </xf>
    <xf numFmtId="49" fontId="49" fillId="36" borderId="14" xfId="0" applyNumberFormat="1" applyFont="1" applyFill="1" applyBorder="1" applyAlignment="1">
      <alignment/>
    </xf>
    <xf numFmtId="0" fontId="49" fillId="36" borderId="15" xfId="0" applyFont="1" applyFill="1" applyBorder="1" applyAlignment="1">
      <alignment/>
    </xf>
    <xf numFmtId="0" fontId="49" fillId="36" borderId="15" xfId="0" applyFont="1" applyFill="1" applyBorder="1" applyAlignment="1">
      <alignment wrapText="1"/>
    </xf>
    <xf numFmtId="49" fontId="84" fillId="0" borderId="14" xfId="0" applyNumberFormat="1" applyFont="1" applyBorder="1" applyAlignment="1">
      <alignment/>
    </xf>
    <xf numFmtId="0" fontId="84" fillId="0" borderId="15" xfId="0" applyFont="1" applyBorder="1" applyAlignment="1">
      <alignment/>
    </xf>
    <xf numFmtId="0" fontId="84" fillId="0" borderId="15" xfId="0" applyFont="1" applyBorder="1" applyAlignment="1">
      <alignment wrapText="1"/>
    </xf>
    <xf numFmtId="4" fontId="84" fillId="0" borderId="15" xfId="0" applyNumberFormat="1" applyFont="1" applyBorder="1" applyAlignment="1">
      <alignment/>
    </xf>
    <xf numFmtId="4" fontId="84" fillId="0" borderId="16" xfId="0" applyNumberFormat="1" applyFont="1" applyBorder="1" applyAlignment="1">
      <alignment/>
    </xf>
    <xf numFmtId="49" fontId="84" fillId="0" borderId="17" xfId="0" applyNumberFormat="1" applyFont="1" applyBorder="1" applyAlignment="1">
      <alignment/>
    </xf>
    <xf numFmtId="0" fontId="84" fillId="0" borderId="18" xfId="0" applyFont="1" applyBorder="1" applyAlignment="1">
      <alignment/>
    </xf>
    <xf numFmtId="0" fontId="84" fillId="0" borderId="18" xfId="0" applyFont="1" applyBorder="1" applyAlignment="1">
      <alignment wrapText="1"/>
    </xf>
    <xf numFmtId="4" fontId="84" fillId="0" borderId="19" xfId="0" applyNumberFormat="1" applyFont="1" applyBorder="1" applyAlignment="1">
      <alignment/>
    </xf>
    <xf numFmtId="49" fontId="84" fillId="0" borderId="0" xfId="0" applyNumberFormat="1" applyFont="1" applyAlignment="1">
      <alignment/>
    </xf>
    <xf numFmtId="0" fontId="84" fillId="0" borderId="0" xfId="0" applyFont="1" applyAlignment="1">
      <alignment wrapText="1"/>
    </xf>
    <xf numFmtId="4" fontId="49" fillId="36" borderId="16" xfId="0" applyNumberFormat="1" applyFont="1" applyFill="1" applyBorder="1" applyAlignment="1">
      <alignment/>
    </xf>
    <xf numFmtId="4" fontId="85" fillId="35" borderId="16" xfId="0" applyNumberFormat="1" applyFont="1" applyFill="1" applyBorder="1" applyAlignment="1">
      <alignment/>
    </xf>
    <xf numFmtId="0" fontId="84" fillId="0" borderId="0" xfId="0" applyFont="1" applyAlignment="1">
      <alignment horizontal="right" vertical="center"/>
    </xf>
    <xf numFmtId="4" fontId="84" fillId="0" borderId="0" xfId="0" applyNumberFormat="1" applyFont="1" applyAlignment="1">
      <alignment/>
    </xf>
    <xf numFmtId="4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 wrapText="1"/>
    </xf>
    <xf numFmtId="0" fontId="3" fillId="36" borderId="15" xfId="0" applyFont="1" applyFill="1" applyBorder="1" applyAlignment="1">
      <alignment wrapText="1"/>
    </xf>
    <xf numFmtId="49" fontId="3" fillId="36" borderId="14" xfId="0" applyNumberFormat="1" applyFont="1" applyFill="1" applyBorder="1" applyAlignment="1">
      <alignment/>
    </xf>
    <xf numFmtId="0" fontId="3" fillId="36" borderId="15" xfId="0" applyFont="1" applyFill="1" applyBorder="1" applyAlignment="1">
      <alignment/>
    </xf>
    <xf numFmtId="4" fontId="3" fillId="36" borderId="16" xfId="0" applyNumberFormat="1" applyFont="1" applyFill="1" applyBorder="1" applyAlignment="1">
      <alignment/>
    </xf>
    <xf numFmtId="0" fontId="2" fillId="0" borderId="0" xfId="0" applyFont="1" applyAlignment="1">
      <alignment/>
    </xf>
    <xf numFmtId="49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0" fontId="84" fillId="0" borderId="15" xfId="0" applyFont="1" applyFill="1" applyBorder="1" applyAlignment="1">
      <alignment/>
    </xf>
    <xf numFmtId="0" fontId="84" fillId="0" borderId="18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84" fillId="0" borderId="15" xfId="0" applyFont="1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7" fillId="0" borderId="20" xfId="92" applyFont="1" applyBorder="1" applyAlignment="1">
      <alignment vertical="top" wrapText="1"/>
      <protection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49" fontId="86" fillId="35" borderId="0" xfId="0" applyNumberFormat="1" applyFont="1" applyFill="1" applyAlignment="1">
      <alignment horizontal="center"/>
    </xf>
    <xf numFmtId="49" fontId="87" fillId="0" borderId="0" xfId="0" applyNumberFormat="1" applyFont="1" applyAlignment="1">
      <alignment/>
    </xf>
    <xf numFmtId="49" fontId="84" fillId="0" borderId="0" xfId="0" applyNumberFormat="1" applyFont="1" applyAlignment="1">
      <alignment/>
    </xf>
    <xf numFmtId="0" fontId="2" fillId="0" borderId="2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49" fontId="2" fillId="0" borderId="25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26" xfId="0" applyNumberFormat="1" applyFont="1" applyBorder="1" applyAlignment="1">
      <alignment horizontal="left"/>
    </xf>
    <xf numFmtId="49" fontId="2" fillId="0" borderId="25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/>
    </xf>
    <xf numFmtId="49" fontId="2" fillId="0" borderId="26" xfId="0" applyNumberFormat="1" applyFont="1" applyBorder="1" applyAlignment="1">
      <alignment horizontal="left" vertical="top"/>
    </xf>
  </cellXfs>
  <cellStyles count="96">
    <cellStyle name="Normal" xfId="0"/>
    <cellStyle name="[K] 1" xfId="15"/>
    <cellStyle name="[K] 1 d.1.1" xfId="16"/>
    <cellStyle name="[K] 1.1" xfId="17"/>
    <cellStyle name="[K] 1.1 d.1.1" xfId="18"/>
    <cellStyle name="[K] Razem całość" xfId="19"/>
    <cellStyle name="[K] Razem dział" xfId="20"/>
    <cellStyle name="20% - akcent 1" xfId="21"/>
    <cellStyle name="20% - akcent 1 2" xfId="22"/>
    <cellStyle name="20% - akcent 2" xfId="23"/>
    <cellStyle name="20% - akcent 2 2" xfId="24"/>
    <cellStyle name="20% - akcent 3" xfId="25"/>
    <cellStyle name="20% - akcent 3 2" xfId="26"/>
    <cellStyle name="20% - akcent 4" xfId="27"/>
    <cellStyle name="20% - akcent 4 2" xfId="28"/>
    <cellStyle name="20% - akcent 5" xfId="29"/>
    <cellStyle name="20% - akcent 5 2" xfId="30"/>
    <cellStyle name="20% - akcent 6" xfId="31"/>
    <cellStyle name="20% - akcent 6 2" xfId="32"/>
    <cellStyle name="40% - akcent 1" xfId="33"/>
    <cellStyle name="40% - akcent 1 2" xfId="34"/>
    <cellStyle name="40% - akcent 2" xfId="35"/>
    <cellStyle name="40% - akcent 2 2" xfId="36"/>
    <cellStyle name="40% - akcent 3" xfId="37"/>
    <cellStyle name="40% - akcent 3 2" xfId="38"/>
    <cellStyle name="40% - akcent 4" xfId="39"/>
    <cellStyle name="40% - akcent 4 2" xfId="40"/>
    <cellStyle name="40% - akcent 5" xfId="41"/>
    <cellStyle name="40% - akcent 5 2" xfId="42"/>
    <cellStyle name="40% - akcent 6" xfId="43"/>
    <cellStyle name="40% - akcent 6 2" xfId="44"/>
    <cellStyle name="60% - akcent 1" xfId="45"/>
    <cellStyle name="60% - akcent 1 2" xfId="46"/>
    <cellStyle name="60% - akcent 2" xfId="47"/>
    <cellStyle name="60% - akcent 2 2" xfId="48"/>
    <cellStyle name="60% - akcent 3" xfId="49"/>
    <cellStyle name="60% - akcent 3 2" xfId="50"/>
    <cellStyle name="60% - akcent 4" xfId="51"/>
    <cellStyle name="60% - akcent 4 2" xfId="52"/>
    <cellStyle name="60% - akcent 5" xfId="53"/>
    <cellStyle name="60% - akcent 5 2" xfId="54"/>
    <cellStyle name="60% - akcent 6" xfId="55"/>
    <cellStyle name="60% - akcent 6 2" xfId="56"/>
    <cellStyle name="Akcent 1" xfId="57"/>
    <cellStyle name="Akcent 1 2" xfId="58"/>
    <cellStyle name="Akcent 2" xfId="59"/>
    <cellStyle name="Akcent 2 2" xfId="60"/>
    <cellStyle name="Akcent 3" xfId="61"/>
    <cellStyle name="Akcent 3 2" xfId="62"/>
    <cellStyle name="Akcent 4" xfId="63"/>
    <cellStyle name="Akcent 4 2" xfId="64"/>
    <cellStyle name="Akcent 5" xfId="65"/>
    <cellStyle name="Akcent 5 2" xfId="66"/>
    <cellStyle name="Akcent 6" xfId="67"/>
    <cellStyle name="Akcent 6 2" xfId="68"/>
    <cellStyle name="Dane wejściowe" xfId="69"/>
    <cellStyle name="Dane wejściowe 2" xfId="70"/>
    <cellStyle name="Dane wyjściowe" xfId="71"/>
    <cellStyle name="Dane wyjściowe 2" xfId="72"/>
    <cellStyle name="Dobre" xfId="73"/>
    <cellStyle name="Dobre 2" xfId="74"/>
    <cellStyle name="Comma" xfId="75"/>
    <cellStyle name="Comma [0]" xfId="76"/>
    <cellStyle name="Komórka połączona" xfId="77"/>
    <cellStyle name="Komórka połączona 2" xfId="78"/>
    <cellStyle name="Komórka zaznaczona" xfId="79"/>
    <cellStyle name="Komórka zaznaczona 2" xfId="80"/>
    <cellStyle name="Nagłówek 1" xfId="81"/>
    <cellStyle name="Nagłówek 1 2" xfId="82"/>
    <cellStyle name="Nagłówek 2" xfId="83"/>
    <cellStyle name="Nagłówek 2 2" xfId="84"/>
    <cellStyle name="Nagłówek 3" xfId="85"/>
    <cellStyle name="Nagłówek 3 2" xfId="86"/>
    <cellStyle name="Nagłówek 4" xfId="87"/>
    <cellStyle name="Nagłówek 4 2" xfId="88"/>
    <cellStyle name="Neutralne" xfId="89"/>
    <cellStyle name="Neutralne 2" xfId="90"/>
    <cellStyle name="Normalny 2" xfId="91"/>
    <cellStyle name="Normalny 3" xfId="92"/>
    <cellStyle name="Obliczenia" xfId="93"/>
    <cellStyle name="Obliczenia 2" xfId="94"/>
    <cellStyle name="Percent" xfId="95"/>
    <cellStyle name="Suma" xfId="96"/>
    <cellStyle name="Suma 2" xfId="97"/>
    <cellStyle name="Tekst objaśnienia" xfId="98"/>
    <cellStyle name="Tekst objaśnienia 2" xfId="99"/>
    <cellStyle name="Tekst ostrzeżenia" xfId="100"/>
    <cellStyle name="Tekst ostrzeżenia 2" xfId="101"/>
    <cellStyle name="Tytuł" xfId="102"/>
    <cellStyle name="Tytuł 2" xfId="103"/>
    <cellStyle name="Uwaga" xfId="104"/>
    <cellStyle name="Uwaga 2" xfId="105"/>
    <cellStyle name="Currency" xfId="106"/>
    <cellStyle name="Currency [0]" xfId="107"/>
    <cellStyle name="Złe" xfId="108"/>
    <cellStyle name="Złe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69"/>
  <sheetViews>
    <sheetView tabSelected="1" zoomScale="85" zoomScaleNormal="85" zoomScalePageLayoutView="0" workbookViewId="0" topLeftCell="A55">
      <selection activeCell="B64" sqref="B64:I64"/>
    </sheetView>
  </sheetViews>
  <sheetFormatPr defaultColWidth="9.140625" defaultRowHeight="15"/>
  <cols>
    <col min="1" max="1" width="9.140625" style="1" customWidth="1"/>
    <col min="2" max="2" width="9.140625" style="21" customWidth="1"/>
    <col min="3" max="3" width="14.57421875" style="1" customWidth="1"/>
    <col min="4" max="4" width="15.28125" style="1" customWidth="1"/>
    <col min="5" max="5" width="51.140625" style="22" customWidth="1"/>
    <col min="6" max="6" width="9.140625" style="1" customWidth="1"/>
    <col min="7" max="7" width="13.421875" style="1" customWidth="1"/>
    <col min="8" max="8" width="9.140625" style="1" customWidth="1"/>
    <col min="9" max="9" width="16.140625" style="1" customWidth="1"/>
    <col min="10" max="10" width="9.140625" style="1" customWidth="1"/>
    <col min="11" max="11" width="22.421875" style="1" customWidth="1"/>
    <col min="12" max="16384" width="9.140625" style="1" customWidth="1"/>
  </cols>
  <sheetData>
    <row r="2" spans="2:9" ht="20.25">
      <c r="B2" s="46" t="s">
        <v>141</v>
      </c>
      <c r="C2" s="46"/>
      <c r="D2" s="46"/>
      <c r="E2" s="46"/>
      <c r="F2" s="46"/>
      <c r="G2" s="46"/>
      <c r="H2" s="46"/>
      <c r="I2" s="46"/>
    </row>
    <row r="3" spans="2:5" ht="13.5">
      <c r="B3" s="21" t="s">
        <v>34</v>
      </c>
      <c r="D3" s="1" t="s">
        <v>35</v>
      </c>
      <c r="E3" s="42" t="s">
        <v>88</v>
      </c>
    </row>
    <row r="4" spans="2:4" ht="13.5">
      <c r="B4" s="21" t="s">
        <v>36</v>
      </c>
      <c r="D4" s="1" t="s">
        <v>52</v>
      </c>
    </row>
    <row r="5" ht="14.25" thickBot="1"/>
    <row r="6" spans="2:9" ht="14.25" thickTop="1">
      <c r="B6" s="2" t="s">
        <v>0</v>
      </c>
      <c r="C6" s="3" t="s">
        <v>1</v>
      </c>
      <c r="D6" s="3" t="s">
        <v>2</v>
      </c>
      <c r="E6" s="4" t="s">
        <v>3</v>
      </c>
      <c r="F6" s="3" t="s">
        <v>4</v>
      </c>
      <c r="G6" s="3" t="s">
        <v>5</v>
      </c>
      <c r="H6" s="3" t="s">
        <v>6</v>
      </c>
      <c r="I6" s="5" t="s">
        <v>7</v>
      </c>
    </row>
    <row r="7" spans="2:9" ht="18">
      <c r="B7" s="6">
        <v>1</v>
      </c>
      <c r="C7" s="7"/>
      <c r="D7" s="7"/>
      <c r="E7" s="8" t="s">
        <v>140</v>
      </c>
      <c r="F7" s="7"/>
      <c r="G7" s="7"/>
      <c r="H7" s="7"/>
      <c r="I7" s="24"/>
    </row>
    <row r="8" spans="2:9" ht="30.75">
      <c r="B8" s="9" t="s">
        <v>30</v>
      </c>
      <c r="C8" s="10"/>
      <c r="D8" s="10" t="s">
        <v>8</v>
      </c>
      <c r="E8" s="11" t="s">
        <v>139</v>
      </c>
      <c r="F8" s="10"/>
      <c r="G8" s="10"/>
      <c r="H8" s="10"/>
      <c r="I8" s="23"/>
    </row>
    <row r="9" spans="2:9" ht="13.5">
      <c r="B9" s="12" t="s">
        <v>9</v>
      </c>
      <c r="C9" s="13" t="s">
        <v>138</v>
      </c>
      <c r="D9" s="13"/>
      <c r="E9" s="14" t="s">
        <v>10</v>
      </c>
      <c r="F9" s="13" t="s">
        <v>11</v>
      </c>
      <c r="G9" s="35">
        <v>0.532</v>
      </c>
      <c r="H9" s="15"/>
      <c r="I9" s="16"/>
    </row>
    <row r="10" spans="2:9" ht="46.5">
      <c r="B10" s="9" t="s">
        <v>31</v>
      </c>
      <c r="C10" s="10"/>
      <c r="D10" s="10" t="s">
        <v>12</v>
      </c>
      <c r="E10" s="11" t="s">
        <v>137</v>
      </c>
      <c r="F10" s="10"/>
      <c r="G10" s="10"/>
      <c r="H10" s="10"/>
      <c r="I10" s="23"/>
    </row>
    <row r="11" spans="2:9" ht="27">
      <c r="B11" s="12" t="s">
        <v>13</v>
      </c>
      <c r="C11" s="13" t="s">
        <v>136</v>
      </c>
      <c r="D11" s="13"/>
      <c r="E11" s="14" t="s">
        <v>14</v>
      </c>
      <c r="F11" s="13" t="s">
        <v>15</v>
      </c>
      <c r="G11" s="27">
        <v>1886.41</v>
      </c>
      <c r="H11" s="13"/>
      <c r="I11" s="16"/>
    </row>
    <row r="12" spans="2:9" ht="13.5">
      <c r="B12" s="12" t="s">
        <v>66</v>
      </c>
      <c r="C12" s="13" t="s">
        <v>135</v>
      </c>
      <c r="D12" s="13"/>
      <c r="E12" s="14" t="s">
        <v>67</v>
      </c>
      <c r="F12" s="13" t="s">
        <v>16</v>
      </c>
      <c r="G12" s="27">
        <v>55.71</v>
      </c>
      <c r="H12" s="13"/>
      <c r="I12" s="16"/>
    </row>
    <row r="13" spans="2:9" ht="30.75">
      <c r="B13" s="9" t="s">
        <v>44</v>
      </c>
      <c r="C13" s="10"/>
      <c r="D13" s="10" t="s">
        <v>8</v>
      </c>
      <c r="E13" s="11" t="s">
        <v>134</v>
      </c>
      <c r="F13" s="10"/>
      <c r="G13" s="10"/>
      <c r="H13" s="10"/>
      <c r="I13" s="23"/>
    </row>
    <row r="14" spans="2:9" ht="27">
      <c r="B14" s="12" t="s">
        <v>68</v>
      </c>
      <c r="C14" s="13" t="s">
        <v>133</v>
      </c>
      <c r="D14" s="13"/>
      <c r="E14" s="14" t="s">
        <v>17</v>
      </c>
      <c r="F14" s="13" t="s">
        <v>15</v>
      </c>
      <c r="G14" s="15">
        <f>32.06+134.2+48.27</f>
        <v>214.53</v>
      </c>
      <c r="H14" s="13"/>
      <c r="I14" s="16"/>
    </row>
    <row r="15" spans="2:9" ht="27">
      <c r="B15" s="12" t="s">
        <v>18</v>
      </c>
      <c r="C15" s="13" t="s">
        <v>132</v>
      </c>
      <c r="D15" s="13"/>
      <c r="E15" s="14" t="s">
        <v>53</v>
      </c>
      <c r="F15" s="13" t="s">
        <v>15</v>
      </c>
      <c r="G15" s="13">
        <f>172.9+53</f>
        <v>225.9</v>
      </c>
      <c r="H15" s="13"/>
      <c r="I15" s="16"/>
    </row>
    <row r="16" spans="2:9" ht="27">
      <c r="B16" s="12" t="s">
        <v>69</v>
      </c>
      <c r="C16" s="13" t="s">
        <v>131</v>
      </c>
      <c r="D16" s="13"/>
      <c r="E16" s="14" t="s">
        <v>20</v>
      </c>
      <c r="F16" s="13" t="s">
        <v>19</v>
      </c>
      <c r="G16" s="13">
        <v>65</v>
      </c>
      <c r="H16" s="13"/>
      <c r="I16" s="16"/>
    </row>
    <row r="17" spans="2:9" ht="18">
      <c r="B17" s="6">
        <v>2</v>
      </c>
      <c r="C17" s="7"/>
      <c r="D17" s="7"/>
      <c r="E17" s="8" t="s">
        <v>130</v>
      </c>
      <c r="F17" s="7"/>
      <c r="G17" s="7"/>
      <c r="H17" s="7"/>
      <c r="I17" s="24"/>
    </row>
    <row r="18" spans="2:9" ht="30.75">
      <c r="B18" s="9" t="s">
        <v>32</v>
      </c>
      <c r="C18" s="10"/>
      <c r="D18" s="10" t="s">
        <v>8</v>
      </c>
      <c r="E18" s="11" t="s">
        <v>129</v>
      </c>
      <c r="F18" s="10"/>
      <c r="G18" s="10"/>
      <c r="H18" s="10"/>
      <c r="I18" s="23"/>
    </row>
    <row r="19" spans="2:9" ht="13.5">
      <c r="B19" s="12" t="s">
        <v>70</v>
      </c>
      <c r="C19" s="13" t="s">
        <v>128</v>
      </c>
      <c r="D19" s="13"/>
      <c r="E19" s="14" t="s">
        <v>21</v>
      </c>
      <c r="F19" s="13" t="s">
        <v>16</v>
      </c>
      <c r="G19" s="15">
        <v>213.76</v>
      </c>
      <c r="H19" s="13"/>
      <c r="I19" s="16"/>
    </row>
    <row r="20" spans="2:9" ht="30.75">
      <c r="B20" s="9" t="s">
        <v>33</v>
      </c>
      <c r="C20" s="10"/>
      <c r="D20" s="10" t="s">
        <v>8</v>
      </c>
      <c r="E20" s="11" t="s">
        <v>127</v>
      </c>
      <c r="F20" s="10"/>
      <c r="G20" s="10"/>
      <c r="H20" s="10"/>
      <c r="I20" s="23"/>
    </row>
    <row r="21" spans="2:9" ht="41.25">
      <c r="B21" s="12" t="s">
        <v>71</v>
      </c>
      <c r="C21" s="13" t="s">
        <v>126</v>
      </c>
      <c r="D21" s="13"/>
      <c r="E21" s="14" t="s">
        <v>22</v>
      </c>
      <c r="F21" s="13" t="s">
        <v>16</v>
      </c>
      <c r="G21" s="15">
        <v>248.29</v>
      </c>
      <c r="H21" s="13"/>
      <c r="I21" s="16"/>
    </row>
    <row r="22" spans="2:9" ht="18">
      <c r="B22" s="6">
        <v>4</v>
      </c>
      <c r="C22" s="7"/>
      <c r="D22" s="7"/>
      <c r="E22" s="8" t="s">
        <v>125</v>
      </c>
      <c r="F22" s="7"/>
      <c r="G22" s="7"/>
      <c r="H22" s="7"/>
      <c r="I22" s="24"/>
    </row>
    <row r="23" spans="2:9" ht="46.5">
      <c r="B23" s="9" t="s">
        <v>40</v>
      </c>
      <c r="C23" s="10"/>
      <c r="D23" s="10" t="s">
        <v>8</v>
      </c>
      <c r="E23" s="11" t="s">
        <v>124</v>
      </c>
      <c r="F23" s="10"/>
      <c r="G23" s="10"/>
      <c r="H23" s="10"/>
      <c r="I23" s="23"/>
    </row>
    <row r="24" spans="2:9" ht="27">
      <c r="B24" s="12" t="s">
        <v>72</v>
      </c>
      <c r="C24" s="13" t="s">
        <v>123</v>
      </c>
      <c r="D24" s="13"/>
      <c r="E24" s="14" t="s">
        <v>24</v>
      </c>
      <c r="F24" s="13" t="s">
        <v>15</v>
      </c>
      <c r="G24" s="15">
        <f>G36+(534*0.49)</f>
        <v>3482.2</v>
      </c>
      <c r="H24" s="13"/>
      <c r="I24" s="16"/>
    </row>
    <row r="25" spans="2:9" ht="78">
      <c r="B25" s="9" t="s">
        <v>41</v>
      </c>
      <c r="C25" s="10"/>
      <c r="D25" s="10" t="s">
        <v>25</v>
      </c>
      <c r="E25" s="11" t="s">
        <v>122</v>
      </c>
      <c r="F25" s="10"/>
      <c r="G25" s="10"/>
      <c r="H25" s="10"/>
      <c r="I25" s="23"/>
    </row>
    <row r="26" spans="2:9" ht="27">
      <c r="B26" s="12" t="s">
        <v>73</v>
      </c>
      <c r="C26" s="35" t="s">
        <v>115</v>
      </c>
      <c r="D26" s="13"/>
      <c r="E26" s="14" t="s">
        <v>56</v>
      </c>
      <c r="F26" s="13" t="s">
        <v>15</v>
      </c>
      <c r="G26" s="15">
        <v>1713.45</v>
      </c>
      <c r="H26" s="13"/>
      <c r="I26" s="16"/>
    </row>
    <row r="27" spans="2:9" ht="78">
      <c r="B27" s="9" t="s">
        <v>42</v>
      </c>
      <c r="C27" s="10"/>
      <c r="D27" s="11" t="s">
        <v>25</v>
      </c>
      <c r="E27" s="29" t="s">
        <v>121</v>
      </c>
      <c r="F27" s="10"/>
      <c r="G27" s="10"/>
      <c r="H27" s="10"/>
      <c r="I27" s="23"/>
    </row>
    <row r="28" spans="2:9" ht="27">
      <c r="B28" s="12" t="s">
        <v>62</v>
      </c>
      <c r="C28" s="35" t="s">
        <v>120</v>
      </c>
      <c r="D28" s="13"/>
      <c r="E28" s="14" t="s">
        <v>54</v>
      </c>
      <c r="F28" s="13" t="s">
        <v>15</v>
      </c>
      <c r="G28" s="27">
        <f>433.96+(304*0.49)+160.86+51.45+84.28+105.09+27.69+49.94</f>
        <v>1062.23</v>
      </c>
      <c r="H28" s="13"/>
      <c r="I28" s="16"/>
    </row>
    <row r="29" spans="2:9" ht="27">
      <c r="B29" s="12" t="s">
        <v>63</v>
      </c>
      <c r="C29" s="35" t="s">
        <v>119</v>
      </c>
      <c r="D29" s="13"/>
      <c r="E29" s="14" t="s">
        <v>43</v>
      </c>
      <c r="F29" s="13" t="s">
        <v>15</v>
      </c>
      <c r="G29" s="15">
        <f>G39+110.64</f>
        <v>287.3</v>
      </c>
      <c r="H29" s="13"/>
      <c r="I29" s="16"/>
    </row>
    <row r="30" spans="2:9" ht="27">
      <c r="B30" s="12" t="s">
        <v>74</v>
      </c>
      <c r="C30" s="35" t="s">
        <v>118</v>
      </c>
      <c r="D30" s="13"/>
      <c r="E30" s="14" t="s">
        <v>55</v>
      </c>
      <c r="F30" s="13" t="s">
        <v>15</v>
      </c>
      <c r="G30" s="15">
        <f>G29</f>
        <v>287.3</v>
      </c>
      <c r="H30" s="13"/>
      <c r="I30" s="16"/>
    </row>
    <row r="31" spans="2:9" ht="46.5">
      <c r="B31" s="9" t="s">
        <v>57</v>
      </c>
      <c r="C31" s="10"/>
      <c r="D31" s="10" t="s">
        <v>25</v>
      </c>
      <c r="E31" s="11" t="s">
        <v>117</v>
      </c>
      <c r="F31" s="10"/>
      <c r="G31" s="10"/>
      <c r="H31" s="10"/>
      <c r="I31" s="23"/>
    </row>
    <row r="32" spans="2:9" ht="27">
      <c r="B32" s="12" t="s">
        <v>64</v>
      </c>
      <c r="C32" s="38" t="s">
        <v>116</v>
      </c>
      <c r="D32" s="13"/>
      <c r="E32" s="14" t="s">
        <v>59</v>
      </c>
      <c r="F32" s="13" t="s">
        <v>16</v>
      </c>
      <c r="G32" s="15">
        <v>21</v>
      </c>
      <c r="H32" s="13"/>
      <c r="I32" s="16"/>
    </row>
    <row r="33" spans="2:9" ht="27">
      <c r="B33" s="12" t="s">
        <v>75</v>
      </c>
      <c r="C33" s="38" t="s">
        <v>115</v>
      </c>
      <c r="D33" s="13"/>
      <c r="E33" s="14" t="s">
        <v>58</v>
      </c>
      <c r="F33" s="13" t="s">
        <v>16</v>
      </c>
      <c r="G33" s="15">
        <v>74.37</v>
      </c>
      <c r="H33" s="13"/>
      <c r="I33" s="16"/>
    </row>
    <row r="34" spans="2:9" ht="18">
      <c r="B34" s="6">
        <v>5</v>
      </c>
      <c r="C34" s="7"/>
      <c r="D34" s="7"/>
      <c r="E34" s="8" t="s">
        <v>114</v>
      </c>
      <c r="F34" s="7"/>
      <c r="G34" s="7"/>
      <c r="H34" s="7"/>
      <c r="I34" s="24"/>
    </row>
    <row r="35" spans="2:9" ht="46.5">
      <c r="B35" s="9" t="s">
        <v>45</v>
      </c>
      <c r="C35" s="10"/>
      <c r="D35" s="10" t="s">
        <v>25</v>
      </c>
      <c r="E35" s="11" t="s">
        <v>113</v>
      </c>
      <c r="F35" s="10"/>
      <c r="G35" s="10"/>
      <c r="H35" s="10"/>
      <c r="I35" s="23"/>
    </row>
    <row r="36" spans="2:9" ht="13.5">
      <c r="B36" s="12" t="s">
        <v>65</v>
      </c>
      <c r="C36" s="38" t="s">
        <v>112</v>
      </c>
      <c r="D36" s="13"/>
      <c r="E36" s="14" t="s">
        <v>60</v>
      </c>
      <c r="F36" s="13" t="s">
        <v>15</v>
      </c>
      <c r="G36" s="15">
        <f>G37+(1079*0.08)</f>
        <v>3220.54</v>
      </c>
      <c r="H36" s="13"/>
      <c r="I36" s="16"/>
    </row>
    <row r="37" spans="2:9" ht="13.5">
      <c r="B37" s="12" t="s">
        <v>76</v>
      </c>
      <c r="C37" s="38" t="s">
        <v>111</v>
      </c>
      <c r="D37" s="13"/>
      <c r="E37" s="14" t="s">
        <v>61</v>
      </c>
      <c r="F37" s="13" t="s">
        <v>15</v>
      </c>
      <c r="G37" s="15">
        <f>3023.58+110.64</f>
        <v>3134.22</v>
      </c>
      <c r="H37" s="13"/>
      <c r="I37" s="16"/>
    </row>
    <row r="38" spans="2:9" ht="46.5">
      <c r="B38" s="9" t="s">
        <v>46</v>
      </c>
      <c r="C38" s="10"/>
      <c r="D38" s="10" t="s">
        <v>25</v>
      </c>
      <c r="E38" s="11" t="s">
        <v>110</v>
      </c>
      <c r="F38" s="10"/>
      <c r="G38" s="10"/>
      <c r="H38" s="10"/>
      <c r="I38" s="23"/>
    </row>
    <row r="39" spans="2:9" ht="27">
      <c r="B39" s="12" t="s">
        <v>77</v>
      </c>
      <c r="C39" s="13" t="s">
        <v>109</v>
      </c>
      <c r="D39" s="13"/>
      <c r="E39" s="14" t="s">
        <v>26</v>
      </c>
      <c r="F39" s="13" t="s">
        <v>15</v>
      </c>
      <c r="G39" s="15">
        <v>176.66</v>
      </c>
      <c r="H39" s="13"/>
      <c r="I39" s="16"/>
    </row>
    <row r="40" spans="2:9" ht="18">
      <c r="B40" s="6">
        <v>6</v>
      </c>
      <c r="C40" s="7"/>
      <c r="D40" s="7"/>
      <c r="E40" s="8" t="s">
        <v>108</v>
      </c>
      <c r="F40" s="7"/>
      <c r="G40" s="7"/>
      <c r="H40" s="7"/>
      <c r="I40" s="24"/>
    </row>
    <row r="41" spans="2:9" ht="30.75">
      <c r="B41" s="9" t="s">
        <v>47</v>
      </c>
      <c r="C41" s="10"/>
      <c r="D41" s="10" t="s">
        <v>12</v>
      </c>
      <c r="E41" s="11" t="s">
        <v>107</v>
      </c>
      <c r="F41" s="10"/>
      <c r="G41" s="10"/>
      <c r="H41" s="10"/>
      <c r="I41" s="23"/>
    </row>
    <row r="42" spans="2:9" ht="13.5">
      <c r="B42" s="12" t="s">
        <v>78</v>
      </c>
      <c r="C42" s="13" t="s">
        <v>106</v>
      </c>
      <c r="D42" s="13"/>
      <c r="E42" s="14" t="s">
        <v>27</v>
      </c>
      <c r="F42" s="13" t="s">
        <v>15</v>
      </c>
      <c r="G42" s="15">
        <v>1329.33</v>
      </c>
      <c r="H42" s="13"/>
      <c r="I42" s="16"/>
    </row>
    <row r="43" spans="2:9" ht="46.5">
      <c r="B43" s="9" t="s">
        <v>79</v>
      </c>
      <c r="C43" s="10"/>
      <c r="D43" s="10" t="s">
        <v>12</v>
      </c>
      <c r="E43" s="11" t="s">
        <v>105</v>
      </c>
      <c r="F43" s="10"/>
      <c r="G43" s="10"/>
      <c r="H43" s="10"/>
      <c r="I43" s="23"/>
    </row>
    <row r="44" spans="2:9" ht="27">
      <c r="B44" s="12" t="s">
        <v>80</v>
      </c>
      <c r="C44" s="13" t="s">
        <v>104</v>
      </c>
      <c r="D44" s="13"/>
      <c r="E44" s="14" t="s">
        <v>87</v>
      </c>
      <c r="F44" s="13" t="s">
        <v>15</v>
      </c>
      <c r="G44" s="15">
        <f>G46*0.8</f>
        <v>5.760000000000001</v>
      </c>
      <c r="H44" s="13"/>
      <c r="I44" s="16"/>
    </row>
    <row r="45" spans="2:9" ht="27">
      <c r="B45" s="12" t="s">
        <v>81</v>
      </c>
      <c r="C45" s="13" t="s">
        <v>104</v>
      </c>
      <c r="D45" s="13"/>
      <c r="E45" s="14" t="s">
        <v>84</v>
      </c>
      <c r="F45" s="13" t="s">
        <v>16</v>
      </c>
      <c r="G45" s="15">
        <f>G46*0.2414278</f>
        <v>1.73828016</v>
      </c>
      <c r="H45" s="13"/>
      <c r="I45" s="16"/>
    </row>
    <row r="46" spans="2:9" ht="13.5">
      <c r="B46" s="12" t="s">
        <v>82</v>
      </c>
      <c r="C46" s="13" t="s">
        <v>104</v>
      </c>
      <c r="D46" s="13"/>
      <c r="E46" s="41" t="s">
        <v>85</v>
      </c>
      <c r="F46" s="13" t="s">
        <v>19</v>
      </c>
      <c r="G46" s="15">
        <v>7.2</v>
      </c>
      <c r="H46" s="13"/>
      <c r="I46" s="16"/>
    </row>
    <row r="47" spans="2:9" ht="27">
      <c r="B47" s="12" t="s">
        <v>83</v>
      </c>
      <c r="C47" s="13" t="s">
        <v>104</v>
      </c>
      <c r="D47" s="13"/>
      <c r="E47" s="14" t="s">
        <v>86</v>
      </c>
      <c r="F47" s="13" t="s">
        <v>50</v>
      </c>
      <c r="G47" s="15">
        <v>2</v>
      </c>
      <c r="H47" s="13"/>
      <c r="I47" s="16"/>
    </row>
    <row r="48" spans="2:9" ht="62.25">
      <c r="B48" s="30" t="s">
        <v>147</v>
      </c>
      <c r="C48" s="31"/>
      <c r="D48" s="31" t="s">
        <v>51</v>
      </c>
      <c r="E48" s="29" t="s">
        <v>95</v>
      </c>
      <c r="F48" s="31"/>
      <c r="G48" s="31"/>
      <c r="H48" s="31"/>
      <c r="I48" s="32"/>
    </row>
    <row r="49" spans="2:9" ht="13.5">
      <c r="B49" s="34" t="s">
        <v>146</v>
      </c>
      <c r="C49" s="35" t="s">
        <v>94</v>
      </c>
      <c r="D49" s="35"/>
      <c r="E49" s="28" t="s">
        <v>89</v>
      </c>
      <c r="F49" s="35" t="s">
        <v>50</v>
      </c>
      <c r="G49" s="35">
        <v>4</v>
      </c>
      <c r="H49" s="35"/>
      <c r="I49" s="36"/>
    </row>
    <row r="50" spans="2:9" ht="46.5">
      <c r="B50" s="9" t="s">
        <v>148</v>
      </c>
      <c r="C50" s="10"/>
      <c r="D50" s="10" t="s">
        <v>29</v>
      </c>
      <c r="E50" s="11" t="s">
        <v>98</v>
      </c>
      <c r="F50" s="10"/>
      <c r="G50" s="10"/>
      <c r="H50" s="10"/>
      <c r="I50" s="23"/>
    </row>
    <row r="51" spans="2:9" ht="38.25" customHeight="1" thickBot="1">
      <c r="B51" s="17" t="s">
        <v>149</v>
      </c>
      <c r="C51" s="39" t="s">
        <v>96</v>
      </c>
      <c r="D51" s="18"/>
      <c r="E51" s="19" t="s">
        <v>145</v>
      </c>
      <c r="F51" s="18" t="s">
        <v>23</v>
      </c>
      <c r="G51" s="18">
        <v>1</v>
      </c>
      <c r="H51" s="37"/>
      <c r="I51" s="20"/>
    </row>
    <row r="52" spans="2:9" ht="18" thickTop="1">
      <c r="B52" s="6">
        <v>7</v>
      </c>
      <c r="C52" s="7"/>
      <c r="D52" s="7"/>
      <c r="E52" s="8" t="s">
        <v>103</v>
      </c>
      <c r="F52" s="7"/>
      <c r="G52" s="7"/>
      <c r="H52" s="7"/>
      <c r="I52" s="24"/>
    </row>
    <row r="53" spans="2:9" ht="46.5">
      <c r="B53" s="9" t="s">
        <v>48</v>
      </c>
      <c r="C53" s="10"/>
      <c r="D53" s="10" t="s">
        <v>25</v>
      </c>
      <c r="E53" s="11" t="s">
        <v>102</v>
      </c>
      <c r="F53" s="10"/>
      <c r="G53" s="10"/>
      <c r="H53" s="10"/>
      <c r="I53" s="23"/>
    </row>
    <row r="54" spans="2:9" ht="13.5">
      <c r="B54" s="12" t="s">
        <v>142</v>
      </c>
      <c r="C54" s="13" t="s">
        <v>101</v>
      </c>
      <c r="D54" s="13"/>
      <c r="E54" s="14" t="s">
        <v>28</v>
      </c>
      <c r="F54" s="13" t="s">
        <v>19</v>
      </c>
      <c r="G54" s="13">
        <f>199.11+143</f>
        <v>342.11</v>
      </c>
      <c r="H54" s="38"/>
      <c r="I54" s="16"/>
    </row>
    <row r="55" spans="2:9" ht="36">
      <c r="B55" s="6">
        <v>8</v>
      </c>
      <c r="C55" s="7"/>
      <c r="D55" s="7"/>
      <c r="E55" s="8" t="s">
        <v>100</v>
      </c>
      <c r="F55" s="7"/>
      <c r="G55" s="7"/>
      <c r="H55" s="7"/>
      <c r="I55" s="24"/>
    </row>
    <row r="56" spans="2:9" s="33" customFormat="1" ht="58.5" customHeight="1">
      <c r="B56" s="30" t="s">
        <v>49</v>
      </c>
      <c r="C56" s="31"/>
      <c r="D56" s="31" t="s">
        <v>51</v>
      </c>
      <c r="E56" s="29" t="s">
        <v>99</v>
      </c>
      <c r="F56" s="31"/>
      <c r="G56" s="31"/>
      <c r="H56" s="31"/>
      <c r="I56" s="32"/>
    </row>
    <row r="57" spans="2:9" s="33" customFormat="1" ht="54.75">
      <c r="B57" s="34" t="s">
        <v>93</v>
      </c>
      <c r="C57" s="40" t="s">
        <v>97</v>
      </c>
      <c r="D57" s="35"/>
      <c r="E57" s="43" t="s">
        <v>90</v>
      </c>
      <c r="F57" s="35" t="s">
        <v>50</v>
      </c>
      <c r="G57" s="35">
        <v>1</v>
      </c>
      <c r="H57" s="35"/>
      <c r="I57" s="36"/>
    </row>
    <row r="58" spans="2:9" s="33" customFormat="1" ht="41.25">
      <c r="B58" s="34" t="s">
        <v>143</v>
      </c>
      <c r="C58" s="40" t="s">
        <v>97</v>
      </c>
      <c r="D58" s="35"/>
      <c r="E58" s="43" t="s">
        <v>91</v>
      </c>
      <c r="F58" s="35" t="s">
        <v>50</v>
      </c>
      <c r="G58" s="35">
        <v>1</v>
      </c>
      <c r="H58" s="35"/>
      <c r="I58" s="36"/>
    </row>
    <row r="59" spans="2:9" s="33" customFormat="1" ht="41.25">
      <c r="B59" s="34" t="s">
        <v>144</v>
      </c>
      <c r="C59" s="40" t="s">
        <v>97</v>
      </c>
      <c r="D59" s="35"/>
      <c r="E59" s="43" t="s">
        <v>92</v>
      </c>
      <c r="F59" s="35" t="s">
        <v>50</v>
      </c>
      <c r="G59" s="44">
        <v>1</v>
      </c>
      <c r="H59" s="45"/>
      <c r="I59" s="36"/>
    </row>
    <row r="60" spans="2:9" s="33" customFormat="1" ht="14.25" customHeight="1">
      <c r="B60" s="34"/>
      <c r="C60" s="40"/>
      <c r="D60" s="35"/>
      <c r="E60" s="49" t="s">
        <v>37</v>
      </c>
      <c r="F60" s="50"/>
      <c r="G60" s="50"/>
      <c r="H60" s="51"/>
      <c r="I60" s="36"/>
    </row>
    <row r="61" spans="2:9" s="33" customFormat="1" ht="14.25" customHeight="1">
      <c r="B61" s="34"/>
      <c r="C61" s="40"/>
      <c r="D61" s="35"/>
      <c r="E61" s="49" t="s">
        <v>39</v>
      </c>
      <c r="F61" s="50"/>
      <c r="G61" s="50"/>
      <c r="H61" s="51"/>
      <c r="I61" s="36"/>
    </row>
    <row r="62" spans="2:9" s="33" customFormat="1" ht="14.25" customHeight="1">
      <c r="B62" s="34"/>
      <c r="C62" s="40"/>
      <c r="D62" s="35"/>
      <c r="E62" s="49" t="s">
        <v>38</v>
      </c>
      <c r="F62" s="50"/>
      <c r="G62" s="50"/>
      <c r="H62" s="51"/>
      <c r="I62" s="36"/>
    </row>
    <row r="63" spans="2:9" s="33" customFormat="1" ht="13.5">
      <c r="B63" s="52" t="s">
        <v>150</v>
      </c>
      <c r="C63" s="53"/>
      <c r="D63" s="53"/>
      <c r="E63" s="53"/>
      <c r="F63" s="53"/>
      <c r="G63" s="53"/>
      <c r="H63" s="53"/>
      <c r="I63" s="54"/>
    </row>
    <row r="64" spans="2:9" s="33" customFormat="1" ht="166.5" customHeight="1">
      <c r="B64" s="55" t="s">
        <v>151</v>
      </c>
      <c r="C64" s="56"/>
      <c r="D64" s="56"/>
      <c r="E64" s="56"/>
      <c r="F64" s="56"/>
      <c r="G64" s="56"/>
      <c r="H64" s="56"/>
      <c r="I64" s="57"/>
    </row>
    <row r="65" spans="8:9" ht="13.5">
      <c r="H65" s="25"/>
      <c r="I65" s="26"/>
    </row>
    <row r="66" spans="8:9" ht="13.5">
      <c r="H66" s="25"/>
      <c r="I66" s="26"/>
    </row>
    <row r="67" spans="8:9" ht="13.5">
      <c r="H67" s="25"/>
      <c r="I67" s="26"/>
    </row>
    <row r="69" spans="2:9" ht="13.5">
      <c r="B69" s="47"/>
      <c r="C69" s="48"/>
      <c r="D69" s="48"/>
      <c r="E69" s="48"/>
      <c r="F69" s="48"/>
      <c r="G69" s="48"/>
      <c r="H69" s="48"/>
      <c r="I69" s="48"/>
    </row>
  </sheetData>
  <sheetProtection/>
  <mergeCells count="7">
    <mergeCell ref="B2:I2"/>
    <mergeCell ref="B69:I69"/>
    <mergeCell ref="E60:H60"/>
    <mergeCell ref="E61:H61"/>
    <mergeCell ref="E62:H62"/>
    <mergeCell ref="B63:I63"/>
    <mergeCell ref="B64:I64"/>
  </mergeCells>
  <printOptions/>
  <pageMargins left="0.7" right="0.7" top="0.75" bottom="0.75" header="0.3" footer="0.3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LISPUS</dc:creator>
  <cp:keywords/>
  <dc:description/>
  <cp:lastModifiedBy>Elżbieta Tołwińska</cp:lastModifiedBy>
  <cp:lastPrinted>2020-07-22T19:09:53Z</cp:lastPrinted>
  <dcterms:created xsi:type="dcterms:W3CDTF">2019-08-16T12:42:09Z</dcterms:created>
  <dcterms:modified xsi:type="dcterms:W3CDTF">2020-07-23T08:41:55Z</dcterms:modified>
  <cp:category/>
  <cp:version/>
  <cp:contentType/>
  <cp:contentStatus/>
</cp:coreProperties>
</file>