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ZKOLNIC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<sst xmlns="http://schemas.openxmlformats.org/spreadsheetml/2006/main" count="36" uniqueCount="20">
  <si>
    <t>TABELA OBJĘTOŚCI ROBÓT ZIEMNYCH</t>
  </si>
  <si>
    <t>Zał. nr 3.</t>
  </si>
  <si>
    <t xml:space="preserve">Powierzchnia </t>
  </si>
  <si>
    <t>Średnia powierzchnia</t>
  </si>
  <si>
    <t xml:space="preserve">       Objętość</t>
  </si>
  <si>
    <t>Zużycie</t>
  </si>
  <si>
    <t>Nadmiar objętości</t>
  </si>
  <si>
    <t>Suma algebraiczna</t>
  </si>
  <si>
    <t xml:space="preserve">Km </t>
  </si>
  <si>
    <t>Hm</t>
  </si>
  <si>
    <t>Wykop</t>
  </si>
  <si>
    <t>Nasyp</t>
  </si>
  <si>
    <t>Odl.</t>
  </si>
  <si>
    <t>na miejscu</t>
  </si>
  <si>
    <t>Odkład</t>
  </si>
  <si>
    <t>Dokop</t>
  </si>
  <si>
    <t>m2</t>
  </si>
  <si>
    <t>m</t>
  </si>
  <si>
    <t>m3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</si>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</sst>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\-#,##0.00"/>
    <numFmt numFmtId="165" formatCode="#,##0;[Red]\-#,##0"/>
    <numFmt numFmtId="166" formatCode="0.0"/>
    <numFmt numFmtId="167" formatCode="0.000"/>
    <numFmt numFmtId="168" formatCode="0.0000"/>
  </numFmts>
  <fonts count="41">
    <font>
      <sz val="10"/>
      <name val="MS Sans Serif"/>
      <family val="0"/>
    </font>
    <font>
      <sz val="10"/>
      <name val="Arial"/>
      <family val="0"/>
    </font>
    <font>
      <sz val="8"/>
      <name val="Arial CE"/>
      <family val="0"/>
    </font>
    <font>
      <b/>
      <sz val="16"/>
      <name val="Arial CE"/>
      <family val="0"/>
    </font>
    <font>
      <b/>
      <sz val="12"/>
      <name val="Arial CE"/>
      <family val="2"/>
    </font>
    <font>
      <sz val="16"/>
      <name val="Arial CE"/>
      <family val="0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164" fontId="3" fillId="0" borderId="0" xfId="42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64" fontId="5" fillId="0" borderId="0" xfId="42" applyFont="1" applyFill="1" applyBorder="1" applyAlignment="1" applyProtection="1">
      <alignment/>
      <protection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4" fontId="2" fillId="0" borderId="10" xfId="42" applyFont="1" applyFill="1" applyBorder="1" applyAlignment="1" applyProtection="1">
      <alignment horizontal="center"/>
      <protection/>
    </xf>
    <xf numFmtId="164" fontId="2" fillId="0" borderId="11" xfId="42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165" fontId="2" fillId="0" borderId="10" xfId="43" applyFont="1" applyFill="1" applyBorder="1" applyAlignment="1" applyProtection="1">
      <alignment horizontal="center"/>
      <protection/>
    </xf>
    <xf numFmtId="165" fontId="2" fillId="0" borderId="11" xfId="43" applyFont="1" applyFill="1" applyBorder="1" applyAlignment="1" applyProtection="1">
      <alignment horizontal="center"/>
      <protection/>
    </xf>
    <xf numFmtId="164" fontId="2" fillId="0" borderId="17" xfId="42" applyFont="1" applyFill="1" applyBorder="1" applyAlignment="1" applyProtection="1">
      <alignment horizontal="center"/>
      <protection/>
    </xf>
    <xf numFmtId="164" fontId="2" fillId="0" borderId="18" xfId="42" applyFont="1" applyFill="1" applyBorder="1" applyAlignment="1" applyProtection="1">
      <alignment horizontal="center"/>
      <protection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6" fontId="0" fillId="0" borderId="0" xfId="0" applyNumberFormat="1" applyAlignment="1">
      <alignment/>
    </xf>
    <xf numFmtId="0" fontId="0" fillId="0" borderId="0" xfId="0" applyFont="1" applyAlignment="1">
      <alignment horizontal="left" wrapText="1"/>
    </xf>
    <xf numFmtId="1" fontId="6" fillId="0" borderId="0" xfId="0" applyNumberFormat="1" applyFont="1" applyAlignment="1">
      <alignment horizontal="center"/>
    </xf>
    <xf numFmtId="1" fontId="6" fillId="0" borderId="0" xfId="42" applyNumberFormat="1" applyFont="1" applyFill="1" applyBorder="1" applyAlignment="1" applyProtection="1">
      <alignment horizontal="center"/>
      <protection/>
    </xf>
    <xf numFmtId="0" fontId="2" fillId="0" borderId="20" xfId="0" applyFont="1" applyBorder="1" applyAlignment="1">
      <alignment horizontal="center"/>
    </xf>
    <xf numFmtId="164" fontId="2" fillId="0" borderId="20" xfId="42" applyFont="1" applyFill="1" applyBorder="1" applyAlignment="1" applyProtection="1">
      <alignment horizontal="center"/>
      <protection/>
    </xf>
    <xf numFmtId="164" fontId="2" fillId="0" borderId="21" xfId="42" applyFont="1" applyFill="1" applyBorder="1" applyAlignment="1" applyProtection="1">
      <alignment horizont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showGridLines="0" tabSelected="1" zoomScale="110" zoomScaleNormal="110" zoomScalePageLayoutView="0" workbookViewId="0" topLeftCell="A1">
      <selection activeCell="J28" sqref="J28"/>
    </sheetView>
  </sheetViews>
  <sheetFormatPr defaultColWidth="9.140625" defaultRowHeight="12.75"/>
  <cols>
    <col min="1" max="1" width="4.00390625" style="1" customWidth="1"/>
    <col min="2" max="2" width="6.28125" style="1" customWidth="1"/>
    <col min="3" max="3" width="5.8515625" style="1" customWidth="1"/>
    <col min="4" max="4" width="5.57421875" style="1" customWidth="1"/>
    <col min="5" max="5" width="6.421875" style="1" customWidth="1"/>
    <col min="6" max="6" width="6.57421875" style="1" customWidth="1"/>
    <col min="7" max="7" width="5.8515625" style="1" customWidth="1"/>
    <col min="8" max="8" width="7.57421875" style="1" customWidth="1"/>
    <col min="9" max="9" width="9.00390625" style="1" customWidth="1"/>
    <col min="10" max="10" width="7.7109375" style="1" customWidth="1"/>
    <col min="11" max="11" width="8.8515625" style="1" customWidth="1"/>
    <col min="12" max="12" width="7.57421875" style="1" customWidth="1"/>
    <col min="13" max="13" width="8.57421875" style="1" customWidth="1"/>
    <col min="14" max="14" width="8.8515625" style="1" customWidth="1"/>
    <col min="15" max="16384" width="9.140625" style="1" customWidth="1"/>
  </cols>
  <sheetData>
    <row r="1" spans="3:14" ht="30.75" customHeight="1">
      <c r="C1"/>
      <c r="D1" s="2" t="s">
        <v>0</v>
      </c>
      <c r="J1" s="3"/>
      <c r="M1" s="4"/>
      <c r="N1" s="5" t="s">
        <v>1</v>
      </c>
    </row>
    <row r="2" spans="3:14" ht="18.75" customHeight="1">
      <c r="C2"/>
      <c r="D2" s="2"/>
      <c r="J2" s="3"/>
      <c r="M2" s="4"/>
      <c r="N2" s="5"/>
    </row>
    <row r="3" spans="3:14" ht="23.25" customHeight="1">
      <c r="C3"/>
      <c r="D3" s="6"/>
      <c r="J3" s="3"/>
      <c r="M3" s="4"/>
      <c r="N3" s="5"/>
    </row>
    <row r="4" spans="1:14" s="13" customFormat="1" ht="11.25">
      <c r="A4" s="7"/>
      <c r="B4" s="8"/>
      <c r="C4" s="9" t="s">
        <v>2</v>
      </c>
      <c r="D4" s="8"/>
      <c r="E4" s="9" t="s">
        <v>3</v>
      </c>
      <c r="F4" s="8"/>
      <c r="G4" s="10"/>
      <c r="H4" s="9" t="s">
        <v>4</v>
      </c>
      <c r="I4" s="8"/>
      <c r="J4" s="11" t="s">
        <v>5</v>
      </c>
      <c r="K4" s="9" t="s">
        <v>6</v>
      </c>
      <c r="L4" s="8"/>
      <c r="M4" s="12" t="s">
        <v>7</v>
      </c>
      <c r="N4" s="8"/>
    </row>
    <row r="5" spans="1:14" s="13" customFormat="1" ht="11.25">
      <c r="A5" s="14" t="s">
        <v>8</v>
      </c>
      <c r="B5" s="15" t="s">
        <v>9</v>
      </c>
      <c r="C5" s="8" t="s">
        <v>10</v>
      </c>
      <c r="D5" s="11" t="s">
        <v>11</v>
      </c>
      <c r="E5" s="11" t="s">
        <v>10</v>
      </c>
      <c r="F5" s="11" t="s">
        <v>11</v>
      </c>
      <c r="G5" s="15" t="s">
        <v>12</v>
      </c>
      <c r="H5" s="11" t="s">
        <v>10</v>
      </c>
      <c r="I5" s="11" t="s">
        <v>11</v>
      </c>
      <c r="J5" s="16" t="s">
        <v>13</v>
      </c>
      <c r="K5" s="17" t="s">
        <v>10</v>
      </c>
      <c r="L5" s="18" t="s">
        <v>11</v>
      </c>
      <c r="M5" s="19" t="s">
        <v>14</v>
      </c>
      <c r="N5" s="19" t="s">
        <v>15</v>
      </c>
    </row>
    <row r="6" spans="1:14" s="13" customFormat="1" ht="11.25">
      <c r="A6" s="20"/>
      <c r="B6" s="21"/>
      <c r="C6" s="22" t="s">
        <v>16</v>
      </c>
      <c r="D6" s="22" t="s">
        <v>16</v>
      </c>
      <c r="E6" s="22" t="s">
        <v>16</v>
      </c>
      <c r="F6" s="22" t="s">
        <v>16</v>
      </c>
      <c r="G6" s="22" t="s">
        <v>17</v>
      </c>
      <c r="H6" s="22" t="s">
        <v>18</v>
      </c>
      <c r="I6" s="22" t="s">
        <v>18</v>
      </c>
      <c r="J6" s="22" t="s">
        <v>18</v>
      </c>
      <c r="K6" s="19" t="s">
        <v>18</v>
      </c>
      <c r="L6" s="22" t="s">
        <v>18</v>
      </c>
      <c r="M6" s="23" t="s">
        <v>18</v>
      </c>
      <c r="N6" s="23" t="s">
        <v>18</v>
      </c>
    </row>
    <row r="7" spans="1:14" s="29" customFormat="1" ht="11.25">
      <c r="A7" s="24"/>
      <c r="B7" s="24"/>
      <c r="C7" s="25"/>
      <c r="D7" s="25"/>
      <c r="E7" s="26"/>
      <c r="F7" s="26"/>
      <c r="G7" s="26"/>
      <c r="H7" s="26"/>
      <c r="I7" s="26"/>
      <c r="J7" s="24"/>
      <c r="K7" s="26"/>
      <c r="L7" s="26"/>
      <c r="M7" s="27" t="s">
        <v>19</v>
      </c>
      <c r="N7" s="28" t="s">
        <v>19</v>
      </c>
    </row>
    <row r="8" spans="1:14" s="29" customFormat="1" ht="11.25">
      <c r="A8" s="30">
        <v>0</v>
      </c>
      <c r="B8" s="30">
        <v>0</v>
      </c>
      <c r="C8" s="26">
        <v>2.2</v>
      </c>
      <c r="D8" s="26">
        <v>0.55</v>
      </c>
      <c r="E8" s="24"/>
      <c r="F8" s="24"/>
      <c r="G8" s="24"/>
      <c r="H8" s="31"/>
      <c r="I8" s="32"/>
      <c r="J8" s="31"/>
      <c r="K8" s="31"/>
      <c r="L8" s="32"/>
      <c r="M8" s="33">
        <v>0</v>
      </c>
      <c r="N8" s="34">
        <v>0</v>
      </c>
    </row>
    <row r="9" spans="1:14" s="29" customFormat="1" ht="11.25">
      <c r="A9" s="24"/>
      <c r="B9" s="24"/>
      <c r="C9" s="24"/>
      <c r="D9" s="25"/>
      <c r="E9" s="30">
        <f>(C10+C8)/2</f>
        <v>1.2000000000000002</v>
      </c>
      <c r="F9" s="30">
        <f>(D10+D8)/2</f>
        <v>0.8</v>
      </c>
      <c r="G9" s="30">
        <f>(A10*1000+B10-A8*1000-B8)</f>
        <v>37</v>
      </c>
      <c r="H9" s="33">
        <f>E9*G9</f>
        <v>44.400000000000006</v>
      </c>
      <c r="I9" s="34">
        <f>F9*G9</f>
        <v>29.6</v>
      </c>
      <c r="J9" s="33">
        <f>MIN(H9:I9)</f>
        <v>29.6</v>
      </c>
      <c r="K9" s="33">
        <f>H9-J9</f>
        <v>14.800000000000004</v>
      </c>
      <c r="L9" s="34">
        <f>I9-J9</f>
        <v>0</v>
      </c>
      <c r="M9" s="27"/>
      <c r="N9" s="28"/>
    </row>
    <row r="10" spans="1:14" s="29" customFormat="1" ht="11.25">
      <c r="A10" s="30">
        <f>Arkusz2!A3</f>
        <v>0</v>
      </c>
      <c r="B10" s="30">
        <f>Arkusz2!B3</f>
        <v>37</v>
      </c>
      <c r="C10" s="26">
        <v>0.2</v>
      </c>
      <c r="D10" s="26">
        <v>1.05</v>
      </c>
      <c r="E10" s="24"/>
      <c r="F10" s="24"/>
      <c r="G10" s="24"/>
      <c r="H10" s="27"/>
      <c r="I10" s="28"/>
      <c r="J10" s="27"/>
      <c r="K10" s="27"/>
      <c r="L10" s="28"/>
      <c r="M10" s="33">
        <f>IF((N8-M8+L9-K9)&lt;0,ABS(N8-M8+L9-K9),0)</f>
        <v>14.800000000000004</v>
      </c>
      <c r="N10" s="33">
        <f>IF((N8-M8+L9-K9)&gt;0,(N8-M8+L9-K9),0)</f>
        <v>0</v>
      </c>
    </row>
    <row r="11" spans="1:14" s="29" customFormat="1" ht="11.25">
      <c r="A11" s="24"/>
      <c r="B11" s="24"/>
      <c r="C11" s="24"/>
      <c r="D11" s="25"/>
      <c r="E11" s="30">
        <f>(C12+C10)/2</f>
        <v>0.30000000000000004</v>
      </c>
      <c r="F11" s="30">
        <f>(D12+D10)/2</f>
        <v>0.95</v>
      </c>
      <c r="G11" s="30">
        <f>(A12*1000+B12-A10*1000-B10)</f>
        <v>48</v>
      </c>
      <c r="H11" s="33">
        <f>E11*G11</f>
        <v>14.400000000000002</v>
      </c>
      <c r="I11" s="34">
        <f>F11*G11</f>
        <v>45.599999999999994</v>
      </c>
      <c r="J11" s="33">
        <f>MIN(H11:I11)</f>
        <v>14.400000000000002</v>
      </c>
      <c r="K11" s="33">
        <f>H11-J11</f>
        <v>0</v>
      </c>
      <c r="L11" s="34">
        <f>I11-J11</f>
        <v>31.199999999999992</v>
      </c>
      <c r="M11" s="27"/>
      <c r="N11" s="28"/>
    </row>
    <row r="12" spans="1:14" s="29" customFormat="1" ht="11.25">
      <c r="A12" s="30">
        <f>Arkusz2!A5</f>
        <v>0</v>
      </c>
      <c r="B12" s="30">
        <f>Arkusz2!B5</f>
        <v>85</v>
      </c>
      <c r="C12" s="26">
        <v>0.4</v>
      </c>
      <c r="D12" s="26">
        <v>0.85</v>
      </c>
      <c r="E12" s="24"/>
      <c r="F12" s="24"/>
      <c r="G12" s="24"/>
      <c r="H12" s="27"/>
      <c r="I12" s="28"/>
      <c r="J12" s="27"/>
      <c r="K12" s="27"/>
      <c r="L12" s="28"/>
      <c r="M12" s="33">
        <f>IF((N10-M10+L11-K11)&lt;0,ABS(N10-M10+L11-K11),0)</f>
        <v>0</v>
      </c>
      <c r="N12" s="33">
        <f>IF((N10-M10+L11-K11)&gt;0,(N10-M10+L11-K11),0)</f>
        <v>16.399999999999988</v>
      </c>
    </row>
    <row r="13" spans="1:14" s="29" customFormat="1" ht="11.25">
      <c r="A13" s="24"/>
      <c r="B13" s="24"/>
      <c r="C13" s="24"/>
      <c r="D13" s="25"/>
      <c r="E13" s="30">
        <f>(C14+C12)/2</f>
        <v>0.25</v>
      </c>
      <c r="F13" s="30">
        <f>(D14+D12)/2</f>
        <v>0.95</v>
      </c>
      <c r="G13" s="30">
        <f>(A14*1000+B14-A12*1000-B12)</f>
        <v>45</v>
      </c>
      <c r="H13" s="33">
        <f>E13*G13</f>
        <v>11.25</v>
      </c>
      <c r="I13" s="34">
        <f>F13*G13</f>
        <v>42.75</v>
      </c>
      <c r="J13" s="33">
        <f>MIN(H13:I13)</f>
        <v>11.25</v>
      </c>
      <c r="K13" s="33">
        <f>H13-J13</f>
        <v>0</v>
      </c>
      <c r="L13" s="34">
        <f>I13-J13</f>
        <v>31.5</v>
      </c>
      <c r="M13" s="27"/>
      <c r="N13" s="28"/>
    </row>
    <row r="14" spans="1:14" s="29" customFormat="1" ht="11.25">
      <c r="A14" s="30">
        <f>Arkusz2!A7</f>
        <v>0</v>
      </c>
      <c r="B14" s="30">
        <f>Arkusz2!B7</f>
        <v>130</v>
      </c>
      <c r="C14" s="26">
        <v>0.1</v>
      </c>
      <c r="D14" s="26">
        <v>1.05</v>
      </c>
      <c r="E14" s="24"/>
      <c r="F14" s="24"/>
      <c r="G14" s="24"/>
      <c r="H14" s="27"/>
      <c r="I14" s="28"/>
      <c r="J14" s="27"/>
      <c r="K14" s="27"/>
      <c r="L14" s="28"/>
      <c r="M14" s="33">
        <f>IF((N12-M12+L13-K13)&lt;0,ABS(N12-M12+L13-K13),0)</f>
        <v>0</v>
      </c>
      <c r="N14" s="33">
        <f>IF((N12-M12+L13-K13)&gt;0,(N12-M12+L13-K13),0)</f>
        <v>47.89999999999999</v>
      </c>
    </row>
    <row r="15" spans="1:14" s="29" customFormat="1" ht="11.25">
      <c r="A15" s="24"/>
      <c r="B15" s="24"/>
      <c r="C15" s="24"/>
      <c r="D15" s="25"/>
      <c r="E15" s="30">
        <f>(C16+C14)/2</f>
        <v>0.25</v>
      </c>
      <c r="F15" s="30">
        <f>(D16+D14)/2</f>
        <v>1.1</v>
      </c>
      <c r="G15" s="30">
        <f>(A16*1000+B16-A14*1000-B14)</f>
        <v>52</v>
      </c>
      <c r="H15" s="33">
        <f>E15*G15</f>
        <v>13</v>
      </c>
      <c r="I15" s="34">
        <f>F15*G15</f>
        <v>57.2</v>
      </c>
      <c r="J15" s="33">
        <f>MIN(H15:I15)</f>
        <v>13</v>
      </c>
      <c r="K15" s="33">
        <f>H15-J15</f>
        <v>0</v>
      </c>
      <c r="L15" s="34">
        <f>I15-J15</f>
        <v>44.2</v>
      </c>
      <c r="M15" s="27"/>
      <c r="N15" s="28"/>
    </row>
    <row r="16" spans="1:14" s="29" customFormat="1" ht="11.25">
      <c r="A16" s="30">
        <f>Arkusz2!A9</f>
        <v>0</v>
      </c>
      <c r="B16" s="30">
        <f>Arkusz2!B9</f>
        <v>182</v>
      </c>
      <c r="C16" s="26">
        <v>0.4</v>
      </c>
      <c r="D16" s="26">
        <v>1.15</v>
      </c>
      <c r="E16" s="24"/>
      <c r="F16" s="24"/>
      <c r="G16" s="24"/>
      <c r="H16" s="27"/>
      <c r="I16" s="28"/>
      <c r="J16" s="27"/>
      <c r="K16" s="27"/>
      <c r="L16" s="28"/>
      <c r="M16" s="33">
        <f>IF((N14-M14+L15-K15)&lt;0,ABS(N14-M14+L15-K15),0)</f>
        <v>0</v>
      </c>
      <c r="N16" s="33">
        <f>IF((N14-M14+L15-K15)&gt;0,(N14-M14+L15-K15),0)</f>
        <v>92.1</v>
      </c>
    </row>
    <row r="17" spans="1:14" s="29" customFormat="1" ht="11.25">
      <c r="A17" s="24"/>
      <c r="B17" s="24"/>
      <c r="C17" s="24"/>
      <c r="D17" s="25"/>
      <c r="E17" s="30">
        <f>(C18+C16)/2</f>
        <v>0.7</v>
      </c>
      <c r="F17" s="30">
        <f>(D18+D16)/2</f>
        <v>1.2</v>
      </c>
      <c r="G17" s="30">
        <f>(A18*1000+B18-A16*1000-B16)</f>
        <v>49</v>
      </c>
      <c r="H17" s="33">
        <f>E17*G17</f>
        <v>34.3</v>
      </c>
      <c r="I17" s="34">
        <f>F17*G17</f>
        <v>58.8</v>
      </c>
      <c r="J17" s="33">
        <f>MIN(H17:I17)</f>
        <v>34.3</v>
      </c>
      <c r="K17" s="33">
        <f>H17-J17</f>
        <v>0</v>
      </c>
      <c r="L17" s="34">
        <f>I17-J17</f>
        <v>24.5</v>
      </c>
      <c r="M17" s="27"/>
      <c r="N17" s="28"/>
    </row>
    <row r="18" spans="1:14" s="29" customFormat="1" ht="11.25">
      <c r="A18" s="30">
        <f>Arkusz2!A11</f>
        <v>0</v>
      </c>
      <c r="B18" s="30">
        <f>Arkusz2!B11</f>
        <v>231</v>
      </c>
      <c r="C18" s="26">
        <v>1</v>
      </c>
      <c r="D18" s="26">
        <v>1.25</v>
      </c>
      <c r="E18" s="24"/>
      <c r="F18" s="24"/>
      <c r="G18" s="24"/>
      <c r="H18" s="27"/>
      <c r="I18" s="28"/>
      <c r="J18" s="27"/>
      <c r="K18" s="27"/>
      <c r="L18" s="28"/>
      <c r="M18" s="33">
        <f>IF((N16-M16+L17-K17)&lt;0,ABS(N16-M16+L17-K17),0)</f>
        <v>0</v>
      </c>
      <c r="N18" s="33">
        <f>IF((N16-M16+L17-K17)&gt;0,(N16-M16+L17-K17),0)</f>
        <v>116.6</v>
      </c>
    </row>
    <row r="19" spans="1:14" s="29" customFormat="1" ht="11.25">
      <c r="A19" s="24"/>
      <c r="B19" s="24"/>
      <c r="C19" s="24"/>
      <c r="D19" s="25"/>
      <c r="E19" s="30">
        <f>(C20+C18)/2</f>
        <v>0.65</v>
      </c>
      <c r="F19" s="30">
        <f>(D20+D18)/2</f>
        <v>1.45</v>
      </c>
      <c r="G19" s="30">
        <f>(A20*1000+B20-A18*1000-B18)</f>
        <v>53</v>
      </c>
      <c r="H19" s="33">
        <f>E19*G19</f>
        <v>34.45</v>
      </c>
      <c r="I19" s="34">
        <f>F19*G19</f>
        <v>76.85</v>
      </c>
      <c r="J19" s="33">
        <f>MIN(H19:I19)</f>
        <v>34.45</v>
      </c>
      <c r="K19" s="33">
        <f>H19-J19</f>
        <v>0</v>
      </c>
      <c r="L19" s="34">
        <f>I19-J19</f>
        <v>42.39999999999999</v>
      </c>
      <c r="M19" s="27"/>
      <c r="N19" s="28"/>
    </row>
    <row r="20" spans="1:14" s="29" customFormat="1" ht="11.25">
      <c r="A20" s="30">
        <f>Arkusz2!A13</f>
        <v>0</v>
      </c>
      <c r="B20" s="30">
        <f>Arkusz2!B13</f>
        <v>284</v>
      </c>
      <c r="C20" s="26">
        <v>0.30000000000000004</v>
      </c>
      <c r="D20" s="26">
        <v>1.65</v>
      </c>
      <c r="E20" s="24"/>
      <c r="F20" s="24"/>
      <c r="G20" s="24"/>
      <c r="H20" s="27"/>
      <c r="I20" s="28"/>
      <c r="J20" s="27"/>
      <c r="K20" s="27"/>
      <c r="L20" s="28"/>
      <c r="M20" s="33">
        <f>IF((N18-M18+L19-K19)&lt;0,ABS(N18-M18+L19-K19),0)</f>
        <v>0</v>
      </c>
      <c r="N20" s="33">
        <f>IF((N18-M18+L19-K19)&gt;0,(N18-M18+L19-K19),0)</f>
        <v>159</v>
      </c>
    </row>
    <row r="21" spans="1:14" s="29" customFormat="1" ht="11.25">
      <c r="A21" s="24"/>
      <c r="B21" s="24"/>
      <c r="C21" s="24"/>
      <c r="D21" s="25"/>
      <c r="E21" s="35">
        <f>(C22+C20)/2</f>
        <v>0.4</v>
      </c>
      <c r="F21" s="30">
        <f>(D22+D20)/2</f>
        <v>1.75</v>
      </c>
      <c r="G21" s="30">
        <f>(A22*1000+B22-A20*1000-B20)</f>
        <v>52</v>
      </c>
      <c r="H21" s="33">
        <f>E21*G21</f>
        <v>20.8</v>
      </c>
      <c r="I21" s="34">
        <f>F21*G21</f>
        <v>91</v>
      </c>
      <c r="J21" s="33">
        <f>MIN(H21:I21)</f>
        <v>20.8</v>
      </c>
      <c r="K21" s="33">
        <f>H21-J21</f>
        <v>0</v>
      </c>
      <c r="L21" s="34">
        <f>I21-J21</f>
        <v>70.2</v>
      </c>
      <c r="M21" s="27"/>
      <c r="N21" s="28"/>
    </row>
    <row r="22" spans="1:14" s="29" customFormat="1" ht="11.25">
      <c r="A22" s="30">
        <f>Arkusz2!A15</f>
        <v>0</v>
      </c>
      <c r="B22" s="30">
        <f>Arkusz2!B15</f>
        <v>336</v>
      </c>
      <c r="C22" s="30">
        <v>0.5</v>
      </c>
      <c r="D22" s="35">
        <v>1.85</v>
      </c>
      <c r="E22" s="25"/>
      <c r="F22" s="24"/>
      <c r="G22" s="24"/>
      <c r="H22" s="27"/>
      <c r="I22" s="28"/>
      <c r="J22" s="27"/>
      <c r="K22" s="27"/>
      <c r="L22" s="28"/>
      <c r="M22" s="33">
        <f>IF((N20-M20+L21-K21)&lt;0,ABS(N20-M20+L21-K21),0)</f>
        <v>0</v>
      </c>
      <c r="N22" s="33">
        <f>IF((N20-M20+L21-K21)&gt;0,(N20-M20+L21-K21),0)</f>
        <v>229.2</v>
      </c>
    </row>
    <row r="23" spans="1:14" s="29" customFormat="1" ht="11.25">
      <c r="A23" s="24"/>
      <c r="B23" s="24"/>
      <c r="C23" s="36"/>
      <c r="D23" s="26"/>
      <c r="E23" s="35">
        <f>(C24+C22)/2</f>
        <v>0.6</v>
      </c>
      <c r="F23" s="30">
        <f>(D24+D22)/2</f>
        <v>2.3</v>
      </c>
      <c r="G23" s="30">
        <f>(A24*1000+B24-A22*1000-B22)</f>
        <v>47</v>
      </c>
      <c r="H23" s="33">
        <f>E23*G23</f>
        <v>28.2</v>
      </c>
      <c r="I23" s="34">
        <f>F23*G23</f>
        <v>108.1</v>
      </c>
      <c r="J23" s="33">
        <f>MIN(H23:I23)</f>
        <v>28.2</v>
      </c>
      <c r="K23" s="33">
        <f>H23-J23</f>
        <v>0</v>
      </c>
      <c r="L23" s="34">
        <f>I23-J23</f>
        <v>79.89999999999999</v>
      </c>
      <c r="M23" s="27"/>
      <c r="N23" s="28"/>
    </row>
    <row r="24" spans="1:14" s="29" customFormat="1" ht="11.25">
      <c r="A24" s="30">
        <f>Arkusz2!A17</f>
        <v>0</v>
      </c>
      <c r="B24" s="30">
        <f>Arkusz2!B17</f>
        <v>383</v>
      </c>
      <c r="C24" s="30">
        <v>0.7</v>
      </c>
      <c r="D24" s="35">
        <v>2.75</v>
      </c>
      <c r="E24" s="41"/>
      <c r="F24" s="41"/>
      <c r="G24" s="41"/>
      <c r="H24" s="42"/>
      <c r="I24" s="43"/>
      <c r="J24" s="42"/>
      <c r="K24" s="42"/>
      <c r="L24" s="43"/>
      <c r="M24" s="33">
        <f>IF((N22-M22+L23-K23)&lt;0,ABS(N22-M22+L23-K23),0)</f>
        <v>0</v>
      </c>
      <c r="N24" s="33">
        <f>IF((N22-M22+L23-K23)&gt;0,(N22-M22+L23-K23),0)</f>
        <v>309.09999999999997</v>
      </c>
    </row>
    <row r="26" spans="7:14" ht="11.25">
      <c r="G26" s="39">
        <f>SUM(G9:G24)</f>
        <v>383</v>
      </c>
      <c r="H26" s="39">
        <f>SUM(H9:H24)</f>
        <v>200.8</v>
      </c>
      <c r="I26" s="39">
        <f>SUM(I9:I24)</f>
        <v>509.9</v>
      </c>
      <c r="J26" s="39">
        <f>SUM(J9:J24)</f>
        <v>186</v>
      </c>
      <c r="K26" s="39">
        <f>SUM(K9:K24)</f>
        <v>14.800000000000004</v>
      </c>
      <c r="L26" s="39">
        <f>SUM(L9:L24)</f>
        <v>323.8999999999999</v>
      </c>
      <c r="M26" s="40">
        <f>M24</f>
        <v>0</v>
      </c>
      <c r="N26" s="40">
        <f>N24</f>
        <v>309.09999999999997</v>
      </c>
    </row>
  </sheetData>
  <sheetProtection selectLockedCells="1" selectUnlockedCells="1"/>
  <printOptions/>
  <pageMargins left="0.4722222222222222" right="0.11805555555555555" top="0.6298611111111111" bottom="0.62986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9"/>
  <sheetViews>
    <sheetView zoomScale="110" zoomScaleNormal="110" zoomScalePageLayoutView="0" workbookViewId="0" topLeftCell="A119">
      <selection activeCell="C129" sqref="C129"/>
    </sheetView>
  </sheetViews>
  <sheetFormatPr defaultColWidth="11.57421875" defaultRowHeight="12.75"/>
  <cols>
    <col min="1" max="1" width="11.57421875" style="0" customWidth="1"/>
    <col min="2" max="2" width="11.57421875" style="37" customWidth="1"/>
  </cols>
  <sheetData>
    <row r="1" spans="1:2" ht="12.75">
      <c r="A1" s="38">
        <v>0</v>
      </c>
      <c r="B1" s="37">
        <v>0</v>
      </c>
    </row>
    <row r="2" ht="12.75">
      <c r="A2" s="38"/>
    </row>
    <row r="3" spans="1:2" ht="12.75">
      <c r="A3" s="38">
        <v>0</v>
      </c>
      <c r="B3" s="37">
        <v>37</v>
      </c>
    </row>
    <row r="4" ht="12.75">
      <c r="A4" s="38"/>
    </row>
    <row r="5" spans="1:2" ht="12.75">
      <c r="A5" s="38">
        <v>0</v>
      </c>
      <c r="B5" s="37">
        <v>85</v>
      </c>
    </row>
    <row r="6" ht="12.75">
      <c r="A6" s="38"/>
    </row>
    <row r="7" spans="1:2" ht="12.75">
      <c r="A7" s="38">
        <v>0</v>
      </c>
      <c r="B7" s="37">
        <v>130</v>
      </c>
    </row>
    <row r="8" ht="12.75">
      <c r="A8" s="38"/>
    </row>
    <row r="9" spans="1:2" ht="12.75">
      <c r="A9" s="38">
        <v>0</v>
      </c>
      <c r="B9" s="37">
        <v>182</v>
      </c>
    </row>
    <row r="10" ht="12.75">
      <c r="A10" s="38"/>
    </row>
    <row r="11" spans="1:2" ht="12.75">
      <c r="A11" s="38">
        <v>0</v>
      </c>
      <c r="B11" s="37">
        <v>231</v>
      </c>
    </row>
    <row r="12" ht="12.75">
      <c r="A12" s="38"/>
    </row>
    <row r="13" spans="1:2" ht="12.75">
      <c r="A13" s="38">
        <v>0</v>
      </c>
      <c r="B13" s="37">
        <v>284</v>
      </c>
    </row>
    <row r="14" ht="12.75">
      <c r="A14" s="38"/>
    </row>
    <row r="15" spans="1:2" ht="12.75">
      <c r="A15" s="38">
        <v>0</v>
      </c>
      <c r="B15" s="37">
        <v>336</v>
      </c>
    </row>
    <row r="16" ht="12.75">
      <c r="A16" s="38"/>
    </row>
    <row r="17" spans="1:2" ht="12.75">
      <c r="A17" s="38">
        <v>0</v>
      </c>
      <c r="B17" s="37">
        <v>383</v>
      </c>
    </row>
    <row r="18" ht="12.75">
      <c r="A18" s="38"/>
    </row>
    <row r="19" spans="1:2" ht="12.75">
      <c r="A19" s="38">
        <v>0</v>
      </c>
      <c r="B19" s="37">
        <v>436</v>
      </c>
    </row>
    <row r="20" ht="12.75">
      <c r="A20" s="38"/>
    </row>
    <row r="21" spans="1:2" ht="12.75">
      <c r="A21" s="38">
        <v>0</v>
      </c>
      <c r="B21" s="37">
        <v>488</v>
      </c>
    </row>
    <row r="22" ht="12.75">
      <c r="A22" s="38"/>
    </row>
    <row r="23" spans="1:2" ht="12.75">
      <c r="A23" s="38">
        <v>0</v>
      </c>
      <c r="B23" s="37">
        <v>540</v>
      </c>
    </row>
    <row r="24" ht="12.75">
      <c r="A24" s="38"/>
    </row>
    <row r="25" spans="1:2" ht="12.75">
      <c r="A25" s="38">
        <v>0</v>
      </c>
      <c r="B25" s="37">
        <v>603</v>
      </c>
    </row>
    <row r="26" ht="12.75">
      <c r="A26" s="38"/>
    </row>
    <row r="27" spans="1:2" ht="12.75">
      <c r="A27" s="38">
        <v>0</v>
      </c>
      <c r="B27" s="37">
        <v>652</v>
      </c>
    </row>
    <row r="28" ht="12.75">
      <c r="A28" s="38"/>
    </row>
    <row r="29" spans="1:2" ht="12.75">
      <c r="A29" s="38">
        <v>0</v>
      </c>
      <c r="B29" s="37">
        <v>707</v>
      </c>
    </row>
    <row r="30" ht="12.75">
      <c r="A30" s="38"/>
    </row>
    <row r="31" spans="1:2" ht="12.75">
      <c r="A31" s="38">
        <v>0</v>
      </c>
      <c r="B31" s="37">
        <v>757</v>
      </c>
    </row>
    <row r="32" ht="12.75">
      <c r="A32" s="38"/>
    </row>
    <row r="33" spans="1:2" ht="12.75">
      <c r="A33" s="38">
        <v>0</v>
      </c>
      <c r="B33" s="37">
        <v>808</v>
      </c>
    </row>
    <row r="34" ht="12.75">
      <c r="A34" s="38"/>
    </row>
    <row r="35" spans="1:2" ht="12.75">
      <c r="A35" s="38">
        <v>0</v>
      </c>
      <c r="B35" s="37">
        <v>863</v>
      </c>
    </row>
    <row r="36" ht="12.75">
      <c r="A36" s="38"/>
    </row>
    <row r="37" spans="1:2" ht="12.75">
      <c r="A37" s="38">
        <v>0</v>
      </c>
      <c r="B37" s="37">
        <v>913</v>
      </c>
    </row>
    <row r="38" ht="12.75">
      <c r="A38" s="38"/>
    </row>
    <row r="39" spans="1:2" ht="12.75">
      <c r="A39" s="38">
        <v>0</v>
      </c>
      <c r="B39" s="37">
        <v>960</v>
      </c>
    </row>
    <row r="40" ht="12.75">
      <c r="A40" s="38"/>
    </row>
    <row r="41" spans="1:2" ht="12.75">
      <c r="A41" s="38">
        <v>1</v>
      </c>
      <c r="B41" s="37">
        <v>9</v>
      </c>
    </row>
    <row r="42" ht="12.75">
      <c r="A42" s="38"/>
    </row>
    <row r="43" spans="1:2" ht="12.75">
      <c r="A43" s="38">
        <v>1</v>
      </c>
      <c r="B43" s="37">
        <v>62</v>
      </c>
    </row>
    <row r="44" ht="12.75">
      <c r="A44" s="38"/>
    </row>
    <row r="45" spans="1:2" ht="12.75">
      <c r="A45" s="38">
        <v>1</v>
      </c>
      <c r="B45" s="37">
        <v>114</v>
      </c>
    </row>
    <row r="46" ht="12.75">
      <c r="A46" s="38"/>
    </row>
    <row r="47" spans="1:2" ht="12.75">
      <c r="A47" s="38">
        <v>1</v>
      </c>
      <c r="B47" s="37">
        <v>168</v>
      </c>
    </row>
    <row r="48" ht="12.75">
      <c r="A48" s="38"/>
    </row>
    <row r="49" spans="1:2" ht="12.75">
      <c r="A49" s="38">
        <v>1</v>
      </c>
      <c r="B49" s="37">
        <v>216</v>
      </c>
    </row>
    <row r="50" ht="12.75">
      <c r="A50" s="38"/>
    </row>
    <row r="51" spans="1:2" ht="12.75">
      <c r="A51" s="38">
        <v>1</v>
      </c>
      <c r="B51" s="37">
        <v>265</v>
      </c>
    </row>
    <row r="52" ht="12.75">
      <c r="A52" s="38"/>
    </row>
    <row r="53" spans="1:2" ht="12.75">
      <c r="A53" s="38">
        <v>1</v>
      </c>
      <c r="B53" s="37">
        <v>316</v>
      </c>
    </row>
    <row r="54" ht="12.75">
      <c r="A54" s="38"/>
    </row>
    <row r="55" spans="1:2" ht="12.75">
      <c r="A55" s="38">
        <v>1</v>
      </c>
      <c r="B55" s="37">
        <v>368</v>
      </c>
    </row>
    <row r="56" ht="12.75">
      <c r="A56" s="38"/>
    </row>
    <row r="57" spans="1:2" ht="12.75">
      <c r="A57" s="38">
        <v>1</v>
      </c>
      <c r="B57" s="37">
        <v>416</v>
      </c>
    </row>
    <row r="58" ht="12.75">
      <c r="A58" s="38"/>
    </row>
    <row r="59" spans="1:2" ht="12.75">
      <c r="A59" s="38">
        <v>1</v>
      </c>
      <c r="B59" s="37">
        <v>467</v>
      </c>
    </row>
    <row r="60" ht="12.75">
      <c r="A60" s="38"/>
    </row>
    <row r="61" spans="1:2" ht="12.75">
      <c r="A61" s="38">
        <v>1</v>
      </c>
      <c r="B61" s="37">
        <v>514</v>
      </c>
    </row>
    <row r="62" ht="12.75">
      <c r="A62" s="38"/>
    </row>
    <row r="63" spans="1:2" ht="12.75">
      <c r="A63" s="38">
        <v>1</v>
      </c>
      <c r="B63" s="37">
        <v>539</v>
      </c>
    </row>
    <row r="64" ht="12.75">
      <c r="A64" s="38"/>
    </row>
    <row r="65" spans="1:2" ht="12.75">
      <c r="A65" s="38">
        <v>1</v>
      </c>
      <c r="B65" s="37">
        <v>619</v>
      </c>
    </row>
    <row r="66" ht="12.75">
      <c r="A66" s="38"/>
    </row>
    <row r="67" spans="1:2" ht="12.75">
      <c r="A67" s="38">
        <v>1</v>
      </c>
      <c r="B67" s="37">
        <v>666</v>
      </c>
    </row>
    <row r="68" ht="12.75">
      <c r="A68" s="38"/>
    </row>
    <row r="69" spans="1:2" ht="12.75">
      <c r="A69" s="38">
        <v>1</v>
      </c>
      <c r="B69" s="37">
        <v>716</v>
      </c>
    </row>
    <row r="70" ht="12.75">
      <c r="A70" s="38"/>
    </row>
    <row r="71" spans="1:2" ht="12.75">
      <c r="A71" s="38">
        <v>1</v>
      </c>
      <c r="B71" s="37">
        <v>768</v>
      </c>
    </row>
    <row r="72" ht="12.75">
      <c r="A72" s="38"/>
    </row>
    <row r="73" spans="1:2" ht="12.75">
      <c r="A73" s="38">
        <v>1</v>
      </c>
      <c r="B73" s="37">
        <v>822</v>
      </c>
    </row>
    <row r="74" ht="12.75">
      <c r="A74" s="38"/>
    </row>
    <row r="75" spans="1:2" ht="12.75">
      <c r="A75" s="38">
        <v>1</v>
      </c>
      <c r="B75" s="37">
        <v>874.5</v>
      </c>
    </row>
    <row r="76" ht="12.75">
      <c r="A76" s="38"/>
    </row>
    <row r="77" spans="1:2" ht="12.75">
      <c r="A77" s="38">
        <v>1</v>
      </c>
      <c r="B77" s="37">
        <v>923.5</v>
      </c>
    </row>
    <row r="78" ht="12.75">
      <c r="A78" s="38"/>
    </row>
    <row r="79" spans="1:2" ht="12.75">
      <c r="A79" s="38">
        <v>1</v>
      </c>
      <c r="B79" s="37">
        <v>981</v>
      </c>
    </row>
    <row r="80" ht="12.75">
      <c r="A80" s="38"/>
    </row>
    <row r="81" spans="1:2" ht="12.75">
      <c r="A81" s="38">
        <v>2</v>
      </c>
      <c r="B81" s="37">
        <v>30</v>
      </c>
    </row>
    <row r="82" ht="12.75">
      <c r="A82" s="38"/>
    </row>
    <row r="83" spans="1:2" ht="12.75">
      <c r="A83" s="38">
        <v>2</v>
      </c>
      <c r="B83" s="37">
        <v>88</v>
      </c>
    </row>
    <row r="84" ht="12.75">
      <c r="A84" s="38"/>
    </row>
    <row r="85" spans="1:2" ht="12.75">
      <c r="A85" s="38">
        <v>2</v>
      </c>
      <c r="B85" s="37">
        <v>137.5</v>
      </c>
    </row>
    <row r="86" ht="12.75">
      <c r="A86" s="38"/>
    </row>
    <row r="87" spans="1:2" ht="12.75">
      <c r="A87" s="38">
        <v>2</v>
      </c>
      <c r="B87" s="37">
        <v>184</v>
      </c>
    </row>
    <row r="88" ht="12.75">
      <c r="A88" s="38"/>
    </row>
    <row r="89" spans="1:2" ht="12.75">
      <c r="A89" s="38">
        <v>2</v>
      </c>
      <c r="B89" s="37">
        <v>240</v>
      </c>
    </row>
    <row r="90" ht="12.75">
      <c r="A90" s="38"/>
    </row>
    <row r="91" spans="1:2" ht="12.75">
      <c r="A91" s="38">
        <v>2</v>
      </c>
      <c r="B91" s="37">
        <v>294</v>
      </c>
    </row>
    <row r="92" ht="12.75">
      <c r="A92" s="38"/>
    </row>
    <row r="93" spans="1:2" ht="12.75">
      <c r="A93" s="38">
        <v>2</v>
      </c>
      <c r="B93" s="37">
        <v>347</v>
      </c>
    </row>
    <row r="94" ht="12.75">
      <c r="A94" s="38"/>
    </row>
    <row r="95" spans="1:2" ht="12.75">
      <c r="A95" s="38">
        <v>2</v>
      </c>
      <c r="B95" s="37">
        <v>402</v>
      </c>
    </row>
    <row r="96" ht="12.75">
      <c r="A96" s="38"/>
    </row>
    <row r="97" spans="1:2" ht="12.75">
      <c r="A97" s="38">
        <v>2</v>
      </c>
      <c r="B97" s="37">
        <v>451</v>
      </c>
    </row>
    <row r="98" ht="12.75">
      <c r="A98" s="38"/>
    </row>
    <row r="99" spans="1:2" ht="12.75">
      <c r="A99" s="38">
        <v>2</v>
      </c>
      <c r="B99" s="37">
        <v>504</v>
      </c>
    </row>
    <row r="100" ht="12.75">
      <c r="A100" s="38"/>
    </row>
    <row r="101" spans="1:2" ht="12.75">
      <c r="A101" s="38">
        <v>2</v>
      </c>
      <c r="B101" s="37">
        <v>554</v>
      </c>
    </row>
    <row r="102" ht="12.75">
      <c r="A102" s="38"/>
    </row>
    <row r="103" spans="1:2" ht="12.75">
      <c r="A103" s="38">
        <v>2</v>
      </c>
      <c r="B103" s="37">
        <v>599</v>
      </c>
    </row>
    <row r="104" ht="12.75">
      <c r="A104" s="38"/>
    </row>
    <row r="105" spans="1:2" ht="12.75">
      <c r="A105" s="38">
        <v>2</v>
      </c>
      <c r="B105" s="37">
        <v>649</v>
      </c>
    </row>
    <row r="106" ht="12.75">
      <c r="A106" s="38"/>
    </row>
    <row r="107" spans="1:2" ht="12.75">
      <c r="A107" s="38">
        <v>2</v>
      </c>
      <c r="B107" s="37">
        <v>700</v>
      </c>
    </row>
    <row r="108" ht="12.75">
      <c r="A108" s="38"/>
    </row>
    <row r="109" spans="1:2" ht="12.75">
      <c r="A109" s="38">
        <v>2</v>
      </c>
      <c r="B109" s="37">
        <v>773</v>
      </c>
    </row>
    <row r="110" ht="12.75">
      <c r="A110" s="38"/>
    </row>
    <row r="111" spans="1:2" ht="12.75">
      <c r="A111" s="38">
        <v>2</v>
      </c>
      <c r="B111" s="37">
        <v>825.5</v>
      </c>
    </row>
    <row r="112" ht="12.75">
      <c r="A112" s="38"/>
    </row>
    <row r="113" spans="1:2" ht="12.75">
      <c r="A113" s="38">
        <v>2</v>
      </c>
      <c r="B113" s="37">
        <v>878.5</v>
      </c>
    </row>
    <row r="114" ht="12.75">
      <c r="A114" s="38"/>
    </row>
    <row r="115" spans="1:2" ht="12.75">
      <c r="A115" s="38">
        <v>2</v>
      </c>
      <c r="B115" s="37">
        <v>931</v>
      </c>
    </row>
    <row r="116" ht="12.75">
      <c r="A116" s="38"/>
    </row>
    <row r="117" spans="1:2" ht="12.75">
      <c r="A117" s="38">
        <v>2</v>
      </c>
      <c r="B117" s="37">
        <v>991.5</v>
      </c>
    </row>
    <row r="118" ht="12.75">
      <c r="A118" s="38"/>
    </row>
    <row r="119" spans="1:2" ht="12.75">
      <c r="A119" s="38">
        <v>3</v>
      </c>
      <c r="B119" s="37">
        <v>38</v>
      </c>
    </row>
    <row r="120" ht="12.75">
      <c r="A120" s="38"/>
    </row>
    <row r="121" spans="1:2" ht="12.75">
      <c r="A121" s="38">
        <v>3</v>
      </c>
      <c r="B121" s="37">
        <v>87</v>
      </c>
    </row>
    <row r="122" ht="12.75">
      <c r="A122" s="38"/>
    </row>
    <row r="123" spans="1:2" ht="12.75">
      <c r="A123" s="38">
        <v>3</v>
      </c>
      <c r="B123" s="37">
        <v>139</v>
      </c>
    </row>
    <row r="124" ht="12.75">
      <c r="A124" s="38"/>
    </row>
    <row r="125" spans="1:2" ht="12.75">
      <c r="A125" s="38">
        <v>3</v>
      </c>
      <c r="B125" s="37">
        <v>203.5</v>
      </c>
    </row>
    <row r="126" ht="12.75">
      <c r="A126" s="38"/>
    </row>
    <row r="127" spans="1:2" ht="12.75">
      <c r="A127" s="38">
        <v>3</v>
      </c>
      <c r="B127" s="37">
        <v>263</v>
      </c>
    </row>
    <row r="128" ht="12.75">
      <c r="A128" s="38"/>
    </row>
    <row r="129" spans="1:2" ht="12.75">
      <c r="A129" s="38">
        <v>3</v>
      </c>
      <c r="B129" s="37">
        <v>322</v>
      </c>
    </row>
    <row r="130" ht="12.75">
      <c r="A130" s="38"/>
    </row>
    <row r="131" spans="1:2" ht="12.75">
      <c r="A131" s="38">
        <v>3</v>
      </c>
      <c r="B131" s="37">
        <v>372</v>
      </c>
    </row>
    <row r="132" ht="12.75">
      <c r="A132" s="38"/>
    </row>
    <row r="133" spans="1:2" ht="12.75">
      <c r="A133" s="38">
        <v>3</v>
      </c>
      <c r="B133" s="37">
        <v>400</v>
      </c>
    </row>
    <row r="134" ht="12.75">
      <c r="A134" s="38"/>
    </row>
    <row r="135" spans="1:2" ht="12.75">
      <c r="A135" s="38">
        <v>3</v>
      </c>
      <c r="B135" s="37">
        <v>454</v>
      </c>
    </row>
    <row r="136" ht="12.75">
      <c r="A136" s="38"/>
    </row>
    <row r="137" spans="1:2" ht="12.75">
      <c r="A137" s="38">
        <v>3</v>
      </c>
      <c r="B137" s="37">
        <v>484</v>
      </c>
    </row>
    <row r="138" ht="12.75">
      <c r="A138" s="38"/>
    </row>
    <row r="139" spans="1:2" ht="12.75">
      <c r="A139" s="38">
        <v>3</v>
      </c>
      <c r="B139" s="37">
        <v>556</v>
      </c>
    </row>
    <row r="140" ht="12.75">
      <c r="A140" s="38"/>
    </row>
    <row r="141" spans="1:2" ht="12.75">
      <c r="A141" s="38">
        <v>3</v>
      </c>
      <c r="B141" s="37">
        <v>611</v>
      </c>
    </row>
    <row r="142" ht="12.75">
      <c r="A142" s="38"/>
    </row>
    <row r="143" spans="1:2" ht="12.75">
      <c r="A143" s="38">
        <v>3</v>
      </c>
      <c r="B143" s="37">
        <v>664</v>
      </c>
    </row>
    <row r="144" ht="12.75">
      <c r="A144" s="38"/>
    </row>
    <row r="145" spans="1:2" ht="12.75">
      <c r="A145" s="38">
        <v>3</v>
      </c>
      <c r="B145" s="37">
        <v>710</v>
      </c>
    </row>
    <row r="146" ht="12.75">
      <c r="A146" s="38"/>
    </row>
    <row r="147" spans="1:2" ht="12.75">
      <c r="A147" s="38">
        <v>3</v>
      </c>
      <c r="B147" s="37">
        <v>769</v>
      </c>
    </row>
    <row r="148" ht="12.75">
      <c r="A148" s="38"/>
    </row>
    <row r="149" spans="1:2" ht="12.75">
      <c r="A149" s="38">
        <v>3</v>
      </c>
      <c r="B149" s="37">
        <v>798.5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win7</cp:lastModifiedBy>
  <dcterms:created xsi:type="dcterms:W3CDTF">2017-07-04T19:32:39Z</dcterms:created>
  <dcterms:modified xsi:type="dcterms:W3CDTF">2019-02-20T13:16:37Z</dcterms:modified>
  <cp:category/>
  <cp:version/>
  <cp:contentType/>
  <cp:contentStatus/>
</cp:coreProperties>
</file>