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'Arkusz1'!$A$1:$P$108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<sst xmlns="http://schemas.openxmlformats.org/spreadsheetml/2006/main" count="534" uniqueCount="387">
  <si>
    <t>WYKAZ    DRÓG    POWIATOWYCH</t>
  </si>
  <si>
    <t>km</t>
  </si>
  <si>
    <t>od km</t>
  </si>
  <si>
    <t>1.</t>
  </si>
  <si>
    <t>1694B</t>
  </si>
  <si>
    <t>2.</t>
  </si>
  <si>
    <t>1700B</t>
  </si>
  <si>
    <t>gmina  Grodzisk</t>
  </si>
  <si>
    <t>3.</t>
  </si>
  <si>
    <t>1704B</t>
  </si>
  <si>
    <t>0+000</t>
  </si>
  <si>
    <t>gmina  Dziadkowice</t>
  </si>
  <si>
    <t>4.</t>
  </si>
  <si>
    <t>1705B</t>
  </si>
  <si>
    <t>Dołubowo – Siekluki – droga  19</t>
  </si>
  <si>
    <t>5.</t>
  </si>
  <si>
    <t>1709B</t>
  </si>
  <si>
    <t>6.</t>
  </si>
  <si>
    <t>1710B</t>
  </si>
  <si>
    <t>7.</t>
  </si>
  <si>
    <t>1711B</t>
  </si>
  <si>
    <t>8.</t>
  </si>
  <si>
    <t>1712B</t>
  </si>
  <si>
    <t>Dołubowo – Grodzisk</t>
  </si>
  <si>
    <t>9.</t>
  </si>
  <si>
    <t>1714B</t>
  </si>
  <si>
    <t>10.</t>
  </si>
  <si>
    <t>gmina Grodzisk</t>
  </si>
  <si>
    <t>11.</t>
  </si>
  <si>
    <t>1724B</t>
  </si>
  <si>
    <t>4+274</t>
  </si>
  <si>
    <t>droga 690 – droga 03814</t>
  </si>
  <si>
    <t>12.</t>
  </si>
  <si>
    <t>1725B</t>
  </si>
  <si>
    <t>6+025</t>
  </si>
  <si>
    <t xml:space="preserve">Kosianka Stara – gr. powiatu </t>
  </si>
  <si>
    <t>13.</t>
  </si>
  <si>
    <t>1726B</t>
  </si>
  <si>
    <t>1+276</t>
  </si>
  <si>
    <t xml:space="preserve">gmina   Siemiatycze  </t>
  </si>
  <si>
    <t>14.</t>
  </si>
  <si>
    <t>1728B</t>
  </si>
  <si>
    <t>15.</t>
  </si>
  <si>
    <t>1729B</t>
  </si>
  <si>
    <t>16.</t>
  </si>
  <si>
    <t>1730B</t>
  </si>
  <si>
    <t xml:space="preserve">Skiwy Duże – Rogawka </t>
  </si>
  <si>
    <t xml:space="preserve">gmina   Siemiatycze </t>
  </si>
  <si>
    <t>17.</t>
  </si>
  <si>
    <t>1731B</t>
  </si>
  <si>
    <t>gmina   Siemiatycze</t>
  </si>
  <si>
    <t>18.</t>
  </si>
  <si>
    <t>1734B</t>
  </si>
  <si>
    <t xml:space="preserve">gmina   Drohiczyn </t>
  </si>
  <si>
    <t>19.</t>
  </si>
  <si>
    <t>2101B</t>
  </si>
  <si>
    <t>20.</t>
  </si>
  <si>
    <t>1732B</t>
  </si>
  <si>
    <t>21.</t>
  </si>
  <si>
    <t>1737B</t>
  </si>
  <si>
    <t>22.</t>
  </si>
  <si>
    <t>1740B</t>
  </si>
  <si>
    <t>gmina   Milejczyce</t>
  </si>
  <si>
    <t>23.</t>
  </si>
  <si>
    <t>1750B</t>
  </si>
  <si>
    <t xml:space="preserve">Hornowo – Milejczyce </t>
  </si>
  <si>
    <t>24.</t>
  </si>
  <si>
    <t>1751B</t>
  </si>
  <si>
    <t>Choroszczewo – Wygonowo - Andryjanki</t>
  </si>
  <si>
    <t>25.</t>
  </si>
  <si>
    <t>1754B</t>
  </si>
  <si>
    <t xml:space="preserve">Siemiatycze – Dziadkowice </t>
  </si>
  <si>
    <t>26.</t>
  </si>
  <si>
    <t>1755B</t>
  </si>
  <si>
    <t xml:space="preserve">Dziadkowice – Malewice – Hornowo </t>
  </si>
  <si>
    <t xml:space="preserve">Dziadkowice –Hornowo </t>
  </si>
  <si>
    <t xml:space="preserve">gmina   Dziadkowice </t>
  </si>
  <si>
    <t>27.</t>
  </si>
  <si>
    <t>1716B</t>
  </si>
  <si>
    <t>Żerczyce – droga  nr 19</t>
  </si>
  <si>
    <t>28.</t>
  </si>
  <si>
    <t>1761B</t>
  </si>
  <si>
    <t xml:space="preserve">Baciki Bliższe – Baciki Dalsze </t>
  </si>
  <si>
    <t>2+395</t>
  </si>
  <si>
    <t xml:space="preserve">gmina Siemiatycze </t>
  </si>
  <si>
    <t>29.</t>
  </si>
  <si>
    <t>1762B</t>
  </si>
  <si>
    <t xml:space="preserve">Siemiatycze – Wygoda </t>
  </si>
  <si>
    <t>30.</t>
  </si>
  <si>
    <t>1763B</t>
  </si>
  <si>
    <t>31.</t>
  </si>
  <si>
    <t>1765B</t>
  </si>
  <si>
    <t>32.</t>
  </si>
  <si>
    <t>1766B</t>
  </si>
  <si>
    <t xml:space="preserve">Milejczyce – Wyczółki </t>
  </si>
  <si>
    <t>33.</t>
  </si>
  <si>
    <t>1768B</t>
  </si>
  <si>
    <t>34.</t>
  </si>
  <si>
    <t>1770B</t>
  </si>
  <si>
    <t>1769B</t>
  </si>
  <si>
    <t>35.</t>
  </si>
  <si>
    <t>gmina  Mielnik</t>
  </si>
  <si>
    <t>36.</t>
  </si>
  <si>
    <t>1771B</t>
  </si>
  <si>
    <t>37.</t>
  </si>
  <si>
    <t>1772B</t>
  </si>
  <si>
    <t>Tymianka – Wólka Nurzecka</t>
  </si>
  <si>
    <t>38.</t>
  </si>
  <si>
    <t>1774B</t>
  </si>
  <si>
    <t>39.</t>
  </si>
  <si>
    <t>1784B</t>
  </si>
  <si>
    <t xml:space="preserve">Kudelicze – Niemirów </t>
  </si>
  <si>
    <t>gmina   Mielnik</t>
  </si>
  <si>
    <t>40.</t>
  </si>
  <si>
    <t>Radziwiłłówka – Mielnik</t>
  </si>
  <si>
    <t>41.</t>
  </si>
  <si>
    <t>1785B</t>
  </si>
  <si>
    <t xml:space="preserve">Mielnik – Mętna – Adamowo </t>
  </si>
  <si>
    <t xml:space="preserve">Mielnik – Adamowo </t>
  </si>
  <si>
    <t>42.</t>
  </si>
  <si>
    <t>1786B</t>
  </si>
  <si>
    <t xml:space="preserve">Mielnik – Wajków </t>
  </si>
  <si>
    <t>Mielnik – Wajków</t>
  </si>
  <si>
    <t>43.</t>
  </si>
  <si>
    <t>gmina   Perlejewo</t>
  </si>
  <si>
    <t>44.</t>
  </si>
  <si>
    <t>2094B</t>
  </si>
  <si>
    <t>granica  powiatu  - Perlejewo</t>
  </si>
  <si>
    <t>45.</t>
  </si>
  <si>
    <t>2099B</t>
  </si>
  <si>
    <t>46.</t>
  </si>
  <si>
    <t>47.</t>
  </si>
  <si>
    <t>2100B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</si>
  <si>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</si>
  <si>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</si>
  <si>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</si>
  <si>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</si>
  <si>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</si>
  <si>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</si>
  <si>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70.</t>
  </si>
  <si>
    <t>Brańsk – Popławy - Holonki – Dołubowo - Dziadkowice</t>
  </si>
  <si>
    <t>Puchały Stare – Spieszyn - Koryciny – Czaje – Czaje Wólka</t>
  </si>
  <si>
    <t xml:space="preserve">Brańsk – Lubieszcze - Olędy – Małyszczyn – Pobikry – Perlejewo – Granne </t>
  </si>
  <si>
    <t>Dołubowo – Zaminowo - Sielc – Solniki</t>
  </si>
  <si>
    <t>Siemiatycze (ul. 3 Maja, ul. Bartosza Głowackiego) – Czartajew – Kłopoty Stanisławy – Makarki – Grodzisk – Sypnie -  Pobikry</t>
  </si>
  <si>
    <t>Drohiczyn (ul. Kopernika ) – Miłkowice – Smarklice  - Ostrożany - Drochlin -  Grodzisk</t>
  </si>
  <si>
    <t>Dołubowo – Czarna Średnia – Grodzisk</t>
  </si>
  <si>
    <t xml:space="preserve">Grodzisk – Kozłowo – Olędy </t>
  </si>
  <si>
    <t xml:space="preserve">Dziadkowice  – Czarna Wielka –  Aleksandrowo  - droga 1712B </t>
  </si>
  <si>
    <t xml:space="preserve">Czarna Wielka – Czarna Średnia – Siemiony – Koryciny </t>
  </si>
  <si>
    <t xml:space="preserve">droga 1766B – Nurczyk  - Żerczyce – Zabłocie – Żurobice – Lipiny – Malinowo – Biszewo – Makarki </t>
  </si>
  <si>
    <t xml:space="preserve">droga 1771B – Werpol – Litwinowicze </t>
  </si>
  <si>
    <t>Tołwin – Wiercień Duży – Kłopoty Patry – droga 1709B</t>
  </si>
  <si>
    <t>Kłopoty Bujny -  Lachówka</t>
  </si>
  <si>
    <t xml:space="preserve">droga 690 –Kułygi – Krasewice </t>
  </si>
  <si>
    <t xml:space="preserve">droga 690 – Stadniki </t>
  </si>
  <si>
    <t>droga  690 – Kosianka Stara – droga 1711B</t>
  </si>
  <si>
    <t xml:space="preserve">Kosianka Stara – Żery – Pobikry </t>
  </si>
  <si>
    <t xml:space="preserve">droga 690 – Czartajew – droga 1710B </t>
  </si>
  <si>
    <t xml:space="preserve">Drohiczyn (ul. Mieszka I)–Kłyzówka-Lisowo–Siekierki–Miodusy Inochy – Twarogi Trąbnica – Twarogi Lackie  </t>
  </si>
  <si>
    <t xml:space="preserve">droga 62 - Wólka  Zamkowa  – Minczewo–  Arbasy – Osnówka  – Granne – Głęboczek – Kobyla – Pełch </t>
  </si>
  <si>
    <t>Skiwy Duże – Cecele – Klukowo – Rogawka  - droga 1729B</t>
  </si>
  <si>
    <t xml:space="preserve">Siemiatycze ( ulica Drohiczyńska  ) – Krupice - Klekotowo - Ogrodniki –  Wólka Nadbużna  – Turna Mała </t>
  </si>
  <si>
    <t xml:space="preserve">droga 1727B - Siekierki – Smorczewo –  droga 2101B </t>
  </si>
  <si>
    <t xml:space="preserve">Ostrożany – Jaszczołty  </t>
  </si>
  <si>
    <t xml:space="preserve">Tonkiele – Chrołowice – Chutkowice – Putkowice Nadolne </t>
  </si>
  <si>
    <t xml:space="preserve">droga 1727B –Obniże – Śledzianów – Bużyski </t>
  </si>
  <si>
    <t xml:space="preserve">Boćki – Dubno – Nurzec – Sasiny – droga  693 </t>
  </si>
  <si>
    <t>droga 1740B – Sobiatyn - Kościukowicze</t>
  </si>
  <si>
    <t xml:space="preserve">Hornowo – Choroszczewo – Pokaniewo  -Grabarka - Milejczyce </t>
  </si>
  <si>
    <t xml:space="preserve">Choroszczewo – Wałki </t>
  </si>
  <si>
    <t xml:space="preserve">Grabarka – Klimkowicze </t>
  </si>
  <si>
    <t xml:space="preserve">Siemiatycze (ul. Słowiczyńska) – Tołwin – Hornowo – Osmola - Dziadkowice </t>
  </si>
  <si>
    <t xml:space="preserve">droga 1754B – Hornowszczyzna – Pokaniewo </t>
  </si>
  <si>
    <t>Tołwin – droga 690</t>
  </si>
  <si>
    <t xml:space="preserve">Baciki Bliższe – Ossolin </t>
  </si>
  <si>
    <t xml:space="preserve">droga 693 - Baciki Bliższe – Baciki Średnie – droga 1754B </t>
  </si>
  <si>
    <t xml:space="preserve">Siemiatycze ( ul. Wysoka)  – Boratyniec Lacki – Grabarka - Sokóle – droga 1771B </t>
  </si>
  <si>
    <t xml:space="preserve">Siemiatycze ( ul. Armii Krajowej )  – Boratyniec Ruski – Stacja  Kolejowa -  Siemiatycze – droga 640 </t>
  </si>
  <si>
    <t>droga 1763B – Boratyniec Ruski – Szerszenie – droga 658</t>
  </si>
  <si>
    <t xml:space="preserve">Żerczyce - Nurzec Stacja  - Augustynka – Siemichocze – droga 1766B  </t>
  </si>
  <si>
    <t xml:space="preserve">Milejczyce – Nurczyk – Nurzec Wieś - Tymianka – Litwinowicze - Klukowicze – Wyczółki </t>
  </si>
  <si>
    <t>1697B</t>
  </si>
  <si>
    <t>1698B</t>
  </si>
  <si>
    <t>1713B</t>
  </si>
  <si>
    <t>1715B</t>
  </si>
  <si>
    <t>1717B</t>
  </si>
  <si>
    <t>1718B</t>
  </si>
  <si>
    <t>1719B</t>
  </si>
  <si>
    <t>1720B</t>
  </si>
  <si>
    <t>1721B</t>
  </si>
  <si>
    <t>1722B</t>
  </si>
  <si>
    <t>1727B</t>
  </si>
  <si>
    <t>1735B</t>
  </si>
  <si>
    <t>1736B</t>
  </si>
  <si>
    <t>1749B</t>
  </si>
  <si>
    <t>1752B</t>
  </si>
  <si>
    <t>1753B</t>
  </si>
  <si>
    <t>1756B</t>
  </si>
  <si>
    <t>1759B</t>
  </si>
  <si>
    <t>1760B</t>
  </si>
  <si>
    <t>1764B</t>
  </si>
  <si>
    <t>49.</t>
  </si>
  <si>
    <t>50.</t>
  </si>
  <si>
    <t>51.</t>
  </si>
  <si>
    <t xml:space="preserve">Siemichocze – Wilanowo – droga 1769B </t>
  </si>
  <si>
    <t>52.</t>
  </si>
  <si>
    <t xml:space="preserve">droga 640 – Tokary – Klukowicze – Zubacze – Stawiszcze </t>
  </si>
  <si>
    <t>53.</t>
  </si>
  <si>
    <t>Wilanowo – droga 1769B</t>
  </si>
  <si>
    <t>54.</t>
  </si>
  <si>
    <t>Radziwiłłówka –  droga 1765B ( Augustynka )</t>
  </si>
  <si>
    <t>55.</t>
  </si>
  <si>
    <t xml:space="preserve">Tymianka – Wólka Nurzecka – Rogacze - Mikulicze </t>
  </si>
  <si>
    <t>56.</t>
  </si>
  <si>
    <t>1773B</t>
  </si>
  <si>
    <t>droga 1772B – Borowiki</t>
  </si>
  <si>
    <t>57.</t>
  </si>
  <si>
    <t xml:space="preserve">Milejczyce – Rogacze – Miedwieżyki – droga  66 </t>
  </si>
  <si>
    <t>58.</t>
  </si>
  <si>
    <t>1781B</t>
  </si>
  <si>
    <t xml:space="preserve">droga 640 – Maćkowicze – Osłowo – Sutno – Niemirów </t>
  </si>
  <si>
    <t>59.</t>
  </si>
  <si>
    <t>1782B</t>
  </si>
  <si>
    <t xml:space="preserve">Anusin – Olendry </t>
  </si>
  <si>
    <t>60.</t>
  </si>
  <si>
    <t>1783B</t>
  </si>
  <si>
    <t>Siemiatycze (ul. T. Kościuszki ) – Turna Duża</t>
  </si>
  <si>
    <t>61.</t>
  </si>
  <si>
    <t>62.</t>
  </si>
  <si>
    <t>63.</t>
  </si>
  <si>
    <t>64.</t>
  </si>
  <si>
    <t xml:space="preserve">Ciechanowiec – Kosiorki – Perlejewo </t>
  </si>
  <si>
    <t>65.</t>
  </si>
  <si>
    <t>2098B</t>
  </si>
  <si>
    <t xml:space="preserve">Głęboczek – Głody </t>
  </si>
  <si>
    <t>66.</t>
  </si>
  <si>
    <t xml:space="preserve">Wojtkowice Stare – Pełch – Leszczka Duża </t>
  </si>
  <si>
    <t>67.</t>
  </si>
  <si>
    <t xml:space="preserve">Perlejewo – Twarogi Lackie – Twarogi Wypychy  - droga 690 </t>
  </si>
  <si>
    <t>68.</t>
  </si>
  <si>
    <t>Ostrożany – Koski Wypychy – Pokrzywne – Perlejewo</t>
  </si>
  <si>
    <t>69.</t>
  </si>
  <si>
    <t>2102B</t>
  </si>
  <si>
    <t xml:space="preserve">droga 2101B – Borzymy </t>
  </si>
  <si>
    <t>2103B</t>
  </si>
  <si>
    <t xml:space="preserve">droga 2101B – Miodusy Dworaki </t>
  </si>
  <si>
    <t xml:space="preserve">Dziadkowice – Mierzynówka </t>
  </si>
  <si>
    <t xml:space="preserve">Miasto Siemiatycze, gmina  Siemiatycze </t>
  </si>
  <si>
    <t>standard ZUD</t>
  </si>
  <si>
    <t>V</t>
  </si>
  <si>
    <t>VI</t>
  </si>
  <si>
    <t>poza ZUD</t>
  </si>
  <si>
    <t>droga 1766B – Nurczyk  - Żerczyce</t>
  </si>
  <si>
    <t>długość drogi</t>
  </si>
  <si>
    <t>gmina  Siemiatycze</t>
  </si>
  <si>
    <t>Kłopoty Bujny - Lachówka</t>
  </si>
  <si>
    <t>droga 690 –  Krasewice</t>
  </si>
  <si>
    <t>gmina  Drohiczyn</t>
  </si>
  <si>
    <t>Tonkiele – Putkowice Nadolne</t>
  </si>
  <si>
    <t>Choroszczewo - Wałki</t>
  </si>
  <si>
    <t xml:space="preserve">gmina  Milejczyce </t>
  </si>
  <si>
    <t>Grabarka - Klimkowicze</t>
  </si>
  <si>
    <t>gmina  Milejczyce</t>
  </si>
  <si>
    <t>Tołwin - Kajanka</t>
  </si>
  <si>
    <t>Baciki Bliższe - Ossolin</t>
  </si>
  <si>
    <t xml:space="preserve">gmina Nurzec-Stacja , </t>
  </si>
  <si>
    <t>2+885</t>
  </si>
  <si>
    <t>Anusin – Olendry</t>
  </si>
  <si>
    <t>Głęboczek - Głody</t>
  </si>
  <si>
    <t>gmina  Perlejewo</t>
  </si>
  <si>
    <t>Olędy – Szmurły</t>
  </si>
  <si>
    <t>Drohiczyn ( ul. bez nazwy w kierunku Dziadkowic ,  ul. Wojska Polskiego ) –  Sytki – Korzeniówka – Skiwy – Duże – Kłopoty Stanisławy – Malinowo – Korzeniówka - Dziadkowice</t>
  </si>
  <si>
    <t>długość odcinka</t>
  </si>
  <si>
    <t xml:space="preserve">lokalizacja odcinka </t>
  </si>
  <si>
    <t>granica powiatu - Dziadkowice</t>
  </si>
  <si>
    <t>granica powiatu - Koryciny</t>
  </si>
  <si>
    <t>miejscowość Koryciny</t>
  </si>
  <si>
    <t xml:space="preserve">Koryciny - Czaje </t>
  </si>
  <si>
    <t>gminy Grodzisk , gmina Dziadkowice</t>
  </si>
  <si>
    <t>Czaje - granica powiatu</t>
  </si>
  <si>
    <t xml:space="preserve">Małyszczyn - Czaje </t>
  </si>
  <si>
    <t>Moczydły - droga 690</t>
  </si>
  <si>
    <t>droga 690 - Granne</t>
  </si>
  <si>
    <t>gmina Perlejewo</t>
  </si>
  <si>
    <t xml:space="preserve">Dołubowo – granica powiatu </t>
  </si>
  <si>
    <t>Drohiczyn - droga 690</t>
  </si>
  <si>
    <t>droga 690 - Dziadkowice</t>
  </si>
  <si>
    <t>gmina Siemiatycze , gmina Dziadkowice</t>
  </si>
  <si>
    <t xml:space="preserve">Miasto Drohiczyn , gmina Drohiczyn ,  gmina Siemiatycze </t>
  </si>
  <si>
    <t>Miasto Siemiatycze</t>
  </si>
  <si>
    <t xml:space="preserve">Miasto Siemiatycze - droga 19 </t>
  </si>
  <si>
    <t xml:space="preserve">Drohiczyn – droga 690 </t>
  </si>
  <si>
    <t>droga 690 - Grodzisk</t>
  </si>
  <si>
    <t xml:space="preserve">droga 19 - granica powiatu </t>
  </si>
  <si>
    <t>gmina Siemiatycze  , gmina Grodzisk</t>
  </si>
  <si>
    <t xml:space="preserve">Miasto Drohiczyn , gmina  Drohiczyn  </t>
  </si>
  <si>
    <t xml:space="preserve">gmina Grodzisk </t>
  </si>
  <si>
    <t xml:space="preserve">gmina Dziadkowice , gmina Grodzisk </t>
  </si>
  <si>
    <t xml:space="preserve">Grodzisk – granica  powiatu </t>
  </si>
  <si>
    <t>gmina  Dziadkowice , gmina Grodzisk</t>
  </si>
  <si>
    <t xml:space="preserve">Czarna Wielka - Koryciny </t>
  </si>
  <si>
    <t>droga  nr 19 - Makarki</t>
  </si>
  <si>
    <t>Ostrożany –  Perlejewo</t>
  </si>
  <si>
    <t>droga  2101B – Miodusy Dworaki</t>
  </si>
  <si>
    <t>droga  2101B - Borzymy</t>
  </si>
  <si>
    <t>Perlejewo - droga 690</t>
  </si>
  <si>
    <t>granica powiatu - Leszczka Duża</t>
  </si>
  <si>
    <t>ul. T. Kościuszki  – droga 640</t>
  </si>
  <si>
    <t xml:space="preserve">droga 640 - Turna Duża </t>
  </si>
  <si>
    <t>Miasto Siemiatycze , gmina Siemiatycze</t>
  </si>
  <si>
    <t xml:space="preserve">Milejczyce – granica powiatu </t>
  </si>
  <si>
    <t xml:space="preserve">gmina Milejczyce  </t>
  </si>
  <si>
    <t>gmina  Nurzec - Stacja</t>
  </si>
  <si>
    <t>Wólka Nurzecka - Rogacze</t>
  </si>
  <si>
    <t>Rogacze - Mikulicze</t>
  </si>
  <si>
    <t>gmina Milejczyce</t>
  </si>
  <si>
    <t>gmina Nurzec - Stacja, gmina Milejczyce</t>
  </si>
  <si>
    <t>Radziwiłłówka – Augustynka</t>
  </si>
  <si>
    <t xml:space="preserve">gmina  Mielnik, gmina Nurzec - Stacja </t>
  </si>
  <si>
    <t xml:space="preserve">Wilanowo – Tokary </t>
  </si>
  <si>
    <t>gmina Mielnik</t>
  </si>
  <si>
    <t>Siemichocze – Wilanowo</t>
  </si>
  <si>
    <t xml:space="preserve"> Wilanowo - Koterka</t>
  </si>
  <si>
    <t>gmina  Nurzec - Stacja, gmina Mielnik</t>
  </si>
  <si>
    <t>Wiercień Duży – droga 19</t>
  </si>
  <si>
    <t>droga 19 - Kłopoty Patry</t>
  </si>
  <si>
    <t xml:space="preserve">gmina  Siemiatycze </t>
  </si>
  <si>
    <t xml:space="preserve">droga 1709B – Zalesie </t>
  </si>
  <si>
    <t>gmina  Drohiczyn,  gmina Perlejewo</t>
  </si>
  <si>
    <t xml:space="preserve">droga 62 - Pełch </t>
  </si>
  <si>
    <t>droga 1754B - Pokaniewo</t>
  </si>
  <si>
    <t xml:space="preserve">droga 1771B – Werpol - droga 1768B </t>
  </si>
  <si>
    <t>droga 1768B - Litwinowicze</t>
  </si>
  <si>
    <t>gmina  Dziadkowice, gmina Milejczyce</t>
  </si>
  <si>
    <t>droga 1740 - Kościukowicze</t>
  </si>
  <si>
    <t xml:space="preserve">granica powiatu  –  droga 693 </t>
  </si>
  <si>
    <t>gmina  Drohiczyn , gmina Grodzisk</t>
  </si>
  <si>
    <t>Ostrożany – Jaszczołty</t>
  </si>
  <si>
    <t>droga 1734B - Miodusy Inochy</t>
  </si>
  <si>
    <t>Miodusy Inochy - Twarogi Lackie</t>
  </si>
  <si>
    <t xml:space="preserve">Siemiatycze – Rotki </t>
  </si>
  <si>
    <t xml:space="preserve">Rotki – droga 1728B </t>
  </si>
  <si>
    <t>gmina Siemiatycze, gmina Drohiczyn</t>
  </si>
  <si>
    <t xml:space="preserve"> gmina Drohiczyn</t>
  </si>
  <si>
    <t>Siemiatycze (ul. Kilińskiego)  – Rogawka – Korzeniówka Duża – Narojki - Miłkowice – Rotki – droga 1728B</t>
  </si>
  <si>
    <t xml:space="preserve">droga 1727B - Śledzianów </t>
  </si>
  <si>
    <t>Śledzianów – Bużyski</t>
  </si>
  <si>
    <t>Rogawka - Krupice</t>
  </si>
  <si>
    <t>Siemiatycze - droga 62</t>
  </si>
  <si>
    <t xml:space="preserve"> droga 62 - Turna Mała</t>
  </si>
  <si>
    <r>
      <t xml:space="preserve">droga 66  – [ </t>
    </r>
    <r>
      <rPr>
        <b/>
        <sz val="8"/>
        <rFont val="Arial"/>
        <family val="2"/>
      </rPr>
      <t>Olędy – Szmurły</t>
    </r>
    <r>
      <rPr>
        <sz val="8"/>
        <rFont val="Arial"/>
        <family val="2"/>
      </rPr>
      <t xml:space="preserve"> ] – Holonki – Boćki </t>
    </r>
  </si>
  <si>
    <t>droga 690 – droga 1710B</t>
  </si>
  <si>
    <t xml:space="preserve">Drohiczyn – droga 1734B </t>
  </si>
  <si>
    <t xml:space="preserve">droga 1727B –   droga 2101B </t>
  </si>
  <si>
    <t xml:space="preserve">Choroszczewo – granica powiatu </t>
  </si>
  <si>
    <t xml:space="preserve">Siemiatycze - droga 640 </t>
  </si>
  <si>
    <t xml:space="preserve">Żerczyce - droga 1766B  </t>
  </si>
  <si>
    <t>droga   640 – droga  03878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</si>
  <si>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</si>
  <si>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</si>
  <si>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</si>
  <si>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</si>
  <si>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</si>
  <si>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</si>
  <si>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</si>
  <si>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</si>
  <si>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</si>
  <si>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</si>
  <si>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 xml:space="preserve">droga 1709B – Zalesie – granica gminy Siemiatycze </t>
  </si>
  <si>
    <t>droga 1763B - droga 658</t>
  </si>
  <si>
    <t>gmina Siemiatycze,   gmina Nurzec - Stacja</t>
  </si>
  <si>
    <t>gmina  Dziadkowice , gmina Milejczyce</t>
  </si>
  <si>
    <t>gmina  Siemiatycze, gmina  Dziadkowice</t>
  </si>
  <si>
    <t>gmina Nurzec - Stacja</t>
  </si>
  <si>
    <t>lokalizacja odcinków drogi</t>
  </si>
  <si>
    <t xml:space="preserve">początek  </t>
  </si>
  <si>
    <t xml:space="preserve">koniec  </t>
  </si>
  <si>
    <t xml:space="preserve">gmina  Nurzec-Stacja </t>
  </si>
  <si>
    <t xml:space="preserve">gmina  Nurzec-Stacja,   gmina Dziadkowice </t>
  </si>
  <si>
    <t xml:space="preserve"> gmina Dziadkowice , gmina Grodzisk</t>
  </si>
  <si>
    <t>gmina Siemiatycze</t>
  </si>
  <si>
    <t>gmina Milejczyce, gmina Nurzec - Stacja</t>
  </si>
  <si>
    <t xml:space="preserve">zestawienie długości odcinków według standardów ZUD </t>
  </si>
  <si>
    <t xml:space="preserve">Rogawka – Krupice – granica Gminy Siemiatycze  </t>
  </si>
  <si>
    <t>do  potrzeb  zimowego  utrzymania  dróg  w  sezonie  zimowym    2011 / 2012  r.     na  terenie   działania   Powiatowego  Zarządu  Dróg  w  Siemiatyczach</t>
  </si>
  <si>
    <t xml:space="preserve">INFORMACJA ZBIORCZA  2011/2012 ROK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</si>
</sst>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8"/>
      <name val="Czcionka tekstu podstawowego"/>
      <family val="2"/>
    </font>
    <font>
      <b/>
      <sz val="8"/>
      <name val="Arial"/>
      <family val="2"/>
    </font>
    <font>
      <sz val="11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8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4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164" fontId="2" fillId="9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10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164" fontId="44" fillId="1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164" fontId="2" fillId="12" borderId="14" xfId="0" applyNumberFormat="1" applyFont="1" applyFill="1" applyBorder="1" applyAlignment="1">
      <alignment horizontal="center" vertical="center" wrapText="1"/>
    </xf>
    <xf numFmtId="164" fontId="2" fillId="12" borderId="16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46" fillId="12" borderId="21" xfId="0" applyNumberFormat="1" applyFont="1" applyFill="1" applyBorder="1" applyAlignment="1">
      <alignment horizontal="center" vertical="center"/>
    </xf>
    <xf numFmtId="164" fontId="46" fillId="10" borderId="21" xfId="0" applyNumberFormat="1" applyFont="1" applyFill="1" applyBorder="1" applyAlignment="1">
      <alignment horizontal="center" vertical="center"/>
    </xf>
    <xf numFmtId="164" fontId="46" fillId="9" borderId="21" xfId="0" applyNumberFormat="1" applyFont="1" applyFill="1" applyBorder="1" applyAlignment="1">
      <alignment horizontal="center" vertical="center"/>
    </xf>
    <xf numFmtId="164" fontId="46" fillId="35" borderId="21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 wrapText="1"/>
    </xf>
    <xf numFmtId="164" fontId="46" fillId="34" borderId="2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center"/>
    </xf>
    <xf numFmtId="164" fontId="44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wrapText="1"/>
    </xf>
    <xf numFmtId="164" fontId="44" fillId="0" borderId="2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44" fillId="10" borderId="17" xfId="0" applyFont="1" applyFill="1" applyBorder="1" applyAlignment="1">
      <alignment horizontal="center"/>
    </xf>
    <xf numFmtId="0" fontId="44" fillId="10" borderId="17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/>
    </xf>
    <xf numFmtId="0" fontId="44" fillId="0" borderId="2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/>
    </xf>
    <xf numFmtId="164" fontId="44" fillId="0" borderId="26" xfId="0" applyNumberFormat="1" applyFont="1" applyBorder="1" applyAlignment="1">
      <alignment horizontal="center" vertical="center"/>
    </xf>
    <xf numFmtId="164" fontId="2" fillId="34" borderId="27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44" fillId="34" borderId="14" xfId="0" applyNumberFormat="1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center" vertical="center" wrapText="1"/>
    </xf>
    <xf numFmtId="164" fontId="2" fillId="34" borderId="26" xfId="0" applyNumberFormat="1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44" fillId="33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64" fontId="44" fillId="0" borderId="12" xfId="0" applyNumberFormat="1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64" fontId="44" fillId="0" borderId="30" xfId="0" applyNumberFormat="1" applyFont="1" applyBorder="1" applyAlignment="1">
      <alignment horizontal="center" vertical="center" wrapText="1"/>
    </xf>
    <xf numFmtId="164" fontId="44" fillId="0" borderId="22" xfId="0" applyNumberFormat="1" applyFont="1" applyBorder="1" applyAlignment="1">
      <alignment horizontal="center" vertical="center" wrapText="1"/>
    </xf>
    <xf numFmtId="164" fontId="44" fillId="0" borderId="28" xfId="0" applyNumberFormat="1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64" fontId="46" fillId="35" borderId="32" xfId="0" applyNumberFormat="1" applyFont="1" applyFill="1" applyBorder="1" applyAlignment="1">
      <alignment horizontal="center"/>
    </xf>
    <xf numFmtId="164" fontId="46" fillId="35" borderId="33" xfId="0" applyNumberFormat="1" applyFont="1" applyFill="1" applyBorder="1" applyAlignment="1">
      <alignment horizontal="center"/>
    </xf>
    <xf numFmtId="164" fontId="46" fillId="35" borderId="34" xfId="0" applyNumberFormat="1" applyFont="1" applyFill="1" applyBorder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8" fillId="12" borderId="22" xfId="0" applyNumberFormat="1" applyFont="1" applyFill="1" applyBorder="1" applyAlignment="1">
      <alignment horizontal="right" vertical="center"/>
    </xf>
    <xf numFmtId="0" fontId="48" fillId="12" borderId="22" xfId="0" applyFont="1" applyFill="1" applyBorder="1" applyAlignment="1">
      <alignment horizontal="right" vertical="center"/>
    </xf>
    <xf numFmtId="164" fontId="48" fillId="10" borderId="12" xfId="0" applyNumberFormat="1" applyFont="1" applyFill="1" applyBorder="1" applyAlignment="1">
      <alignment horizontal="right" vertical="center"/>
    </xf>
    <xf numFmtId="0" fontId="48" fillId="10" borderId="12" xfId="0" applyFont="1" applyFill="1" applyBorder="1" applyAlignment="1">
      <alignment horizontal="right" vertical="center"/>
    </xf>
    <xf numFmtId="164" fontId="48" fillId="9" borderId="11" xfId="0" applyNumberFormat="1" applyFont="1" applyFill="1" applyBorder="1" applyAlignment="1">
      <alignment horizontal="right" vertical="center"/>
    </xf>
    <xf numFmtId="0" fontId="48" fillId="9" borderId="11" xfId="0" applyFont="1" applyFill="1" applyBorder="1" applyAlignment="1">
      <alignment horizontal="right" vertical="center"/>
    </xf>
    <xf numFmtId="0" fontId="46" fillId="35" borderId="33" xfId="0" applyFont="1" applyFill="1" applyBorder="1" applyAlignment="1">
      <alignment horizontal="center"/>
    </xf>
    <xf numFmtId="0" fontId="46" fillId="35" borderId="34" xfId="0" applyFont="1" applyFill="1" applyBorder="1" applyAlignment="1">
      <alignment horizontal="center"/>
    </xf>
    <xf numFmtId="0" fontId="49" fillId="0" borderId="35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64" fontId="49" fillId="0" borderId="35" xfId="0" applyNumberFormat="1" applyFont="1" applyBorder="1" applyAlignment="1">
      <alignment horizontal="right" vertical="center"/>
    </xf>
    <xf numFmtId="164" fontId="0" fillId="0" borderId="36" xfId="0" applyNumberFormat="1" applyBorder="1" applyAlignment="1">
      <alignment horizontal="right" vertical="center"/>
    </xf>
    <xf numFmtId="164" fontId="0" fillId="0" borderId="37" xfId="0" applyNumberFormat="1" applyBorder="1" applyAlignment="1">
      <alignment horizontal="right" vertical="center"/>
    </xf>
    <xf numFmtId="0" fontId="49" fillId="0" borderId="32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="115" zoomScaleNormal="115" zoomScalePageLayoutView="0" workbookViewId="0" topLeftCell="A97">
      <selection activeCell="A103" sqref="A103:P103"/>
    </sheetView>
  </sheetViews>
  <sheetFormatPr defaultColWidth="8.796875" defaultRowHeight="14.25"/>
  <cols>
    <col min="1" max="1" width="3.09765625" style="4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6" customWidth="1"/>
    <col min="8" max="8" width="23" style="6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.75">
      <c r="A2" s="100" t="s">
        <v>385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6.5" thickBot="1">
      <c r="A3" s="3"/>
      <c r="B3" s="2"/>
      <c r="C3" s="2"/>
      <c r="D3" s="2"/>
      <c r="E3" s="2"/>
      <c r="F3" s="8"/>
      <c r="G3" s="5"/>
      <c r="H3" s="5"/>
      <c r="I3" s="2"/>
      <c r="J3" s="2"/>
      <c r="K3" s="7"/>
      <c r="L3" s="11"/>
      <c r="M3" s="11"/>
      <c r="N3" s="11"/>
      <c r="O3" s="11"/>
      <c r="P3" s="2"/>
    </row>
    <row r="4" spans="1:17" ht="45" customHeight="1">
      <c r="A4" s="154" t="s">
        <v>133</v>
      </c>
      <c r="B4" s="151" t="s">
        <v>134</v>
      </c>
      <c r="C4" s="117" t="s">
        <v>135</v>
      </c>
      <c r="D4" s="117" t="s">
        <v>375</v>
      </c>
      <c r="E4" s="117"/>
      <c r="F4" s="117"/>
      <c r="G4" s="109" t="s">
        <v>254</v>
      </c>
      <c r="H4" s="117" t="s">
        <v>137</v>
      </c>
      <c r="I4" s="103" t="s">
        <v>274</v>
      </c>
      <c r="J4" s="103"/>
      <c r="K4" s="62" t="s">
        <v>273</v>
      </c>
      <c r="L4" s="111" t="s">
        <v>249</v>
      </c>
      <c r="M4" s="108" t="s">
        <v>383</v>
      </c>
      <c r="N4" s="109"/>
      <c r="O4" s="110"/>
      <c r="P4" s="75" t="s">
        <v>138</v>
      </c>
      <c r="Q4" s="1"/>
    </row>
    <row r="5" spans="1:17" ht="24.75" customHeight="1">
      <c r="A5" s="155"/>
      <c r="B5" s="152"/>
      <c r="C5" s="118"/>
      <c r="D5" s="92" t="s">
        <v>376</v>
      </c>
      <c r="E5" s="92" t="s">
        <v>377</v>
      </c>
      <c r="F5" s="52" t="s">
        <v>273</v>
      </c>
      <c r="G5" s="120"/>
      <c r="H5" s="118"/>
      <c r="I5" s="98" t="s">
        <v>2</v>
      </c>
      <c r="J5" s="98" t="s">
        <v>136</v>
      </c>
      <c r="K5" s="101" t="s">
        <v>1</v>
      </c>
      <c r="L5" s="112"/>
      <c r="M5" s="50" t="s">
        <v>359</v>
      </c>
      <c r="N5" s="33" t="s">
        <v>360</v>
      </c>
      <c r="O5" s="80" t="s">
        <v>252</v>
      </c>
      <c r="P5" s="125" t="s">
        <v>368</v>
      </c>
      <c r="Q5" s="1"/>
    </row>
    <row r="6" spans="1:17" ht="15" thickBot="1">
      <c r="A6" s="156"/>
      <c r="B6" s="153"/>
      <c r="C6" s="119"/>
      <c r="D6" s="67" t="s">
        <v>1</v>
      </c>
      <c r="E6" s="12" t="s">
        <v>1</v>
      </c>
      <c r="F6" s="21" t="s">
        <v>1</v>
      </c>
      <c r="G6" s="68" t="s">
        <v>1</v>
      </c>
      <c r="H6" s="119"/>
      <c r="I6" s="99"/>
      <c r="J6" s="99"/>
      <c r="K6" s="102"/>
      <c r="L6" s="113"/>
      <c r="M6" s="81" t="s">
        <v>1</v>
      </c>
      <c r="N6" s="68" t="s">
        <v>1</v>
      </c>
      <c r="O6" s="82" t="s">
        <v>1</v>
      </c>
      <c r="P6" s="126"/>
      <c r="Q6" s="1"/>
    </row>
    <row r="7" spans="1:17" ht="22.5">
      <c r="A7" s="24" t="s">
        <v>3</v>
      </c>
      <c r="B7" s="65" t="s">
        <v>4</v>
      </c>
      <c r="C7" s="65" t="s">
        <v>140</v>
      </c>
      <c r="D7" s="20">
        <v>12.209</v>
      </c>
      <c r="E7" s="20">
        <v>20.959</v>
      </c>
      <c r="F7" s="20">
        <f aca="true" t="shared" si="0" ref="F7:F41">E7-D7</f>
        <v>8.75</v>
      </c>
      <c r="G7" s="66">
        <v>8.75</v>
      </c>
      <c r="H7" s="65" t="s">
        <v>275</v>
      </c>
      <c r="I7" s="20">
        <v>12.209</v>
      </c>
      <c r="J7" s="20">
        <v>20.959</v>
      </c>
      <c r="K7" s="41">
        <f aca="true" t="shared" si="1" ref="K7:K32">J7-I7</f>
        <v>8.75</v>
      </c>
      <c r="L7" s="69" t="s">
        <v>250</v>
      </c>
      <c r="M7" s="39">
        <f>K7</f>
        <v>8.75</v>
      </c>
      <c r="N7" s="44"/>
      <c r="O7" s="83"/>
      <c r="P7" s="36" t="s">
        <v>279</v>
      </c>
      <c r="Q7" s="1"/>
    </row>
    <row r="8" spans="1:17" ht="14.25">
      <c r="A8" s="22" t="s">
        <v>5</v>
      </c>
      <c r="B8" s="53" t="s">
        <v>182</v>
      </c>
      <c r="C8" s="53" t="s">
        <v>351</v>
      </c>
      <c r="D8" s="55">
        <v>12.668</v>
      </c>
      <c r="E8" s="55">
        <v>13.708</v>
      </c>
      <c r="F8" s="18">
        <f t="shared" si="0"/>
        <v>1.040000000000001</v>
      </c>
      <c r="G8" s="54">
        <v>1.04</v>
      </c>
      <c r="H8" s="53" t="s">
        <v>271</v>
      </c>
      <c r="I8" s="56">
        <v>12.668</v>
      </c>
      <c r="J8" s="56">
        <v>13.708</v>
      </c>
      <c r="K8" s="31">
        <f t="shared" si="1"/>
        <v>1.040000000000001</v>
      </c>
      <c r="L8" s="25" t="s">
        <v>251</v>
      </c>
      <c r="M8" s="42"/>
      <c r="N8" s="31">
        <f>K8</f>
        <v>1.040000000000001</v>
      </c>
      <c r="O8" s="84"/>
      <c r="P8" s="35" t="s">
        <v>27</v>
      </c>
      <c r="Q8" s="1"/>
    </row>
    <row r="9" spans="1:17" ht="14.25">
      <c r="A9" s="95" t="s">
        <v>8</v>
      </c>
      <c r="B9" s="96" t="s">
        <v>183</v>
      </c>
      <c r="C9" s="96" t="s">
        <v>141</v>
      </c>
      <c r="D9" s="18">
        <v>4.052</v>
      </c>
      <c r="E9" s="18">
        <v>6.85</v>
      </c>
      <c r="F9" s="18">
        <f>E9-D9</f>
        <v>2.798</v>
      </c>
      <c r="G9" s="104">
        <v>6.984</v>
      </c>
      <c r="H9" s="53" t="s">
        <v>276</v>
      </c>
      <c r="I9" s="18">
        <v>4.052</v>
      </c>
      <c r="J9" s="18">
        <v>6.85</v>
      </c>
      <c r="K9" s="32">
        <f t="shared" si="1"/>
        <v>2.798</v>
      </c>
      <c r="L9" s="26" t="s">
        <v>252</v>
      </c>
      <c r="M9" s="42"/>
      <c r="N9" s="45"/>
      <c r="O9" s="10">
        <f>K9</f>
        <v>2.798</v>
      </c>
      <c r="P9" s="35" t="s">
        <v>27</v>
      </c>
      <c r="Q9" s="1"/>
    </row>
    <row r="10" spans="1:17" ht="14.25">
      <c r="A10" s="95"/>
      <c r="B10" s="96"/>
      <c r="C10" s="96"/>
      <c r="D10" s="18">
        <v>6.85</v>
      </c>
      <c r="E10" s="18">
        <v>7.865</v>
      </c>
      <c r="F10" s="18">
        <f>E10-D10</f>
        <v>1.0150000000000006</v>
      </c>
      <c r="G10" s="104"/>
      <c r="H10" s="53" t="s">
        <v>277</v>
      </c>
      <c r="I10" s="18">
        <v>6.85</v>
      </c>
      <c r="J10" s="18">
        <v>7.865</v>
      </c>
      <c r="K10" s="31">
        <f t="shared" si="1"/>
        <v>1.0150000000000006</v>
      </c>
      <c r="L10" s="25" t="s">
        <v>251</v>
      </c>
      <c r="M10" s="42"/>
      <c r="N10" s="31">
        <f>K10</f>
        <v>1.0150000000000006</v>
      </c>
      <c r="O10" s="84"/>
      <c r="P10" s="35" t="s">
        <v>27</v>
      </c>
      <c r="Q10" s="1"/>
    </row>
    <row r="11" spans="1:17" ht="14.25">
      <c r="A11" s="95"/>
      <c r="B11" s="96"/>
      <c r="C11" s="96"/>
      <c r="D11" s="18">
        <v>7.865</v>
      </c>
      <c r="E11" s="18">
        <v>9.86</v>
      </c>
      <c r="F11" s="18">
        <f>E11-D11</f>
        <v>1.9949999999999992</v>
      </c>
      <c r="G11" s="104"/>
      <c r="H11" s="53" t="s">
        <v>278</v>
      </c>
      <c r="I11" s="18">
        <v>7.865</v>
      </c>
      <c r="J11" s="18">
        <v>9.86</v>
      </c>
      <c r="K11" s="32">
        <f t="shared" si="1"/>
        <v>1.9949999999999992</v>
      </c>
      <c r="L11" s="26" t="s">
        <v>252</v>
      </c>
      <c r="M11" s="42"/>
      <c r="N11" s="45"/>
      <c r="O11" s="10">
        <f>K11</f>
        <v>1.9949999999999992</v>
      </c>
      <c r="P11" s="35" t="s">
        <v>27</v>
      </c>
      <c r="Q11" s="9"/>
    </row>
    <row r="12" spans="1:17" ht="14.25">
      <c r="A12" s="95"/>
      <c r="B12" s="96"/>
      <c r="C12" s="96"/>
      <c r="D12" s="18">
        <v>9.86</v>
      </c>
      <c r="E12" s="18">
        <v>11.036</v>
      </c>
      <c r="F12" s="18">
        <f t="shared" si="0"/>
        <v>1.1760000000000002</v>
      </c>
      <c r="G12" s="104"/>
      <c r="H12" s="53" t="s">
        <v>280</v>
      </c>
      <c r="I12" s="18">
        <v>9.86</v>
      </c>
      <c r="J12" s="18">
        <v>11.036</v>
      </c>
      <c r="K12" s="31">
        <f t="shared" si="1"/>
        <v>1.1760000000000002</v>
      </c>
      <c r="L12" s="25" t="s">
        <v>251</v>
      </c>
      <c r="M12" s="42"/>
      <c r="N12" s="31">
        <f>K12</f>
        <v>1.1760000000000002</v>
      </c>
      <c r="O12" s="84"/>
      <c r="P12" s="35" t="s">
        <v>7</v>
      </c>
      <c r="Q12" s="1"/>
    </row>
    <row r="13" spans="1:17" ht="14.25">
      <c r="A13" s="95" t="s">
        <v>12</v>
      </c>
      <c r="B13" s="96" t="s">
        <v>6</v>
      </c>
      <c r="C13" s="96" t="s">
        <v>142</v>
      </c>
      <c r="D13" s="18">
        <v>8.576</v>
      </c>
      <c r="E13" s="18">
        <v>12.43</v>
      </c>
      <c r="F13" s="18">
        <f t="shared" si="0"/>
        <v>3.853999999999999</v>
      </c>
      <c r="G13" s="104">
        <v>15.511</v>
      </c>
      <c r="H13" s="53" t="s">
        <v>281</v>
      </c>
      <c r="I13" s="18">
        <v>8.576</v>
      </c>
      <c r="J13" s="18">
        <v>12.43</v>
      </c>
      <c r="K13" s="30">
        <f t="shared" si="1"/>
        <v>3.853999999999999</v>
      </c>
      <c r="L13" s="27" t="s">
        <v>250</v>
      </c>
      <c r="M13" s="38">
        <f aca="true" t="shared" si="2" ref="M13:M24">K13</f>
        <v>3.853999999999999</v>
      </c>
      <c r="N13" s="45"/>
      <c r="O13" s="84"/>
      <c r="P13" s="35" t="s">
        <v>7</v>
      </c>
      <c r="Q13" s="1"/>
    </row>
    <row r="14" spans="1:17" ht="14.25">
      <c r="A14" s="95"/>
      <c r="B14" s="96"/>
      <c r="C14" s="96"/>
      <c r="D14" s="18">
        <v>19.094</v>
      </c>
      <c r="E14" s="18">
        <v>20.982</v>
      </c>
      <c r="F14" s="18">
        <f t="shared" si="0"/>
        <v>1.8879999999999981</v>
      </c>
      <c r="G14" s="104"/>
      <c r="H14" s="53" t="s">
        <v>282</v>
      </c>
      <c r="I14" s="18">
        <v>19.094</v>
      </c>
      <c r="J14" s="18">
        <v>20.982</v>
      </c>
      <c r="K14" s="30">
        <f t="shared" si="1"/>
        <v>1.8879999999999981</v>
      </c>
      <c r="L14" s="27" t="s">
        <v>250</v>
      </c>
      <c r="M14" s="38">
        <f t="shared" si="2"/>
        <v>1.8879999999999981</v>
      </c>
      <c r="N14" s="45"/>
      <c r="O14" s="84"/>
      <c r="P14" s="35" t="s">
        <v>284</v>
      </c>
      <c r="Q14" s="1"/>
    </row>
    <row r="15" spans="1:17" ht="14.25">
      <c r="A15" s="95"/>
      <c r="B15" s="96"/>
      <c r="C15" s="96"/>
      <c r="D15" s="18">
        <v>21.003</v>
      </c>
      <c r="E15" s="18">
        <v>30.772</v>
      </c>
      <c r="F15" s="18">
        <f t="shared" si="0"/>
        <v>9.768999999999998</v>
      </c>
      <c r="G15" s="104"/>
      <c r="H15" s="53" t="s">
        <v>283</v>
      </c>
      <c r="I15" s="18">
        <v>21.003</v>
      </c>
      <c r="J15" s="18">
        <v>30.772</v>
      </c>
      <c r="K15" s="30">
        <f t="shared" si="1"/>
        <v>9.768999999999998</v>
      </c>
      <c r="L15" s="27" t="s">
        <v>250</v>
      </c>
      <c r="M15" s="38">
        <f t="shared" si="2"/>
        <v>9.768999999999998</v>
      </c>
      <c r="N15" s="45"/>
      <c r="O15" s="84"/>
      <c r="P15" s="35" t="s">
        <v>284</v>
      </c>
      <c r="Q15" s="1"/>
    </row>
    <row r="16" spans="1:17" ht="14.25">
      <c r="A16" s="22" t="s">
        <v>15</v>
      </c>
      <c r="B16" s="53" t="s">
        <v>9</v>
      </c>
      <c r="C16" s="53" t="s">
        <v>143</v>
      </c>
      <c r="D16" s="18">
        <v>0.011</v>
      </c>
      <c r="E16" s="18">
        <v>2.51</v>
      </c>
      <c r="F16" s="18">
        <f t="shared" si="0"/>
        <v>2.4989999999999997</v>
      </c>
      <c r="G16" s="57">
        <v>2.499</v>
      </c>
      <c r="H16" s="53" t="s">
        <v>285</v>
      </c>
      <c r="I16" s="18">
        <v>0.011</v>
      </c>
      <c r="J16" s="18">
        <v>2.51</v>
      </c>
      <c r="K16" s="30">
        <f t="shared" si="1"/>
        <v>2.4989999999999997</v>
      </c>
      <c r="L16" s="27" t="s">
        <v>250</v>
      </c>
      <c r="M16" s="38">
        <f t="shared" si="2"/>
        <v>2.4989999999999997</v>
      </c>
      <c r="N16" s="45"/>
      <c r="O16" s="84"/>
      <c r="P16" s="35" t="s">
        <v>11</v>
      </c>
      <c r="Q16" s="1"/>
    </row>
    <row r="17" spans="1:17" ht="14.25">
      <c r="A17" s="22" t="s">
        <v>17</v>
      </c>
      <c r="B17" s="53" t="s">
        <v>13</v>
      </c>
      <c r="C17" s="53" t="s">
        <v>14</v>
      </c>
      <c r="D17" s="18">
        <v>0.013</v>
      </c>
      <c r="E17" s="18">
        <v>3.777</v>
      </c>
      <c r="F17" s="18">
        <f t="shared" si="0"/>
        <v>3.7640000000000002</v>
      </c>
      <c r="G17" s="57">
        <v>3.764</v>
      </c>
      <c r="H17" s="53" t="s">
        <v>285</v>
      </c>
      <c r="I17" s="18">
        <v>0.013</v>
      </c>
      <c r="J17" s="18">
        <v>3.777</v>
      </c>
      <c r="K17" s="30">
        <f t="shared" si="1"/>
        <v>3.7640000000000002</v>
      </c>
      <c r="L17" s="27" t="s">
        <v>250</v>
      </c>
      <c r="M17" s="38">
        <f t="shared" si="2"/>
        <v>3.7640000000000002</v>
      </c>
      <c r="N17" s="45"/>
      <c r="O17" s="84"/>
      <c r="P17" s="35" t="s">
        <v>11</v>
      </c>
      <c r="Q17" s="1"/>
    </row>
    <row r="18" spans="1:17" ht="40.5" customHeight="1">
      <c r="A18" s="95" t="s">
        <v>19</v>
      </c>
      <c r="B18" s="96" t="s">
        <v>16</v>
      </c>
      <c r="C18" s="96" t="s">
        <v>272</v>
      </c>
      <c r="D18" s="18">
        <v>0.013</v>
      </c>
      <c r="E18" s="18">
        <v>11.991</v>
      </c>
      <c r="F18" s="18">
        <f t="shared" si="0"/>
        <v>11.978</v>
      </c>
      <c r="G18" s="97">
        <v>25.42</v>
      </c>
      <c r="H18" s="53" t="s">
        <v>286</v>
      </c>
      <c r="I18" s="18">
        <v>0.013</v>
      </c>
      <c r="J18" s="18">
        <v>11.991</v>
      </c>
      <c r="K18" s="30">
        <f t="shared" si="1"/>
        <v>11.978</v>
      </c>
      <c r="L18" s="70" t="s">
        <v>250</v>
      </c>
      <c r="M18" s="38">
        <f t="shared" si="2"/>
        <v>11.978</v>
      </c>
      <c r="N18" s="45"/>
      <c r="O18" s="84"/>
      <c r="P18" s="35" t="s">
        <v>289</v>
      </c>
      <c r="Q18" s="1"/>
    </row>
    <row r="19" spans="1:17" ht="29.25" customHeight="1">
      <c r="A19" s="105"/>
      <c r="B19" s="106"/>
      <c r="C19" s="107"/>
      <c r="D19" s="18">
        <v>12.017</v>
      </c>
      <c r="E19" s="18">
        <v>25.459</v>
      </c>
      <c r="F19" s="18">
        <f t="shared" si="0"/>
        <v>13.442</v>
      </c>
      <c r="G19" s="121"/>
      <c r="H19" s="53" t="s">
        <v>287</v>
      </c>
      <c r="I19" s="18">
        <v>12.017</v>
      </c>
      <c r="J19" s="18">
        <v>25.459</v>
      </c>
      <c r="K19" s="30">
        <f t="shared" si="1"/>
        <v>13.442</v>
      </c>
      <c r="L19" s="70" t="s">
        <v>250</v>
      </c>
      <c r="M19" s="38">
        <f t="shared" si="2"/>
        <v>13.442</v>
      </c>
      <c r="N19" s="45"/>
      <c r="O19" s="84"/>
      <c r="P19" s="35" t="s">
        <v>288</v>
      </c>
      <c r="Q19" s="1"/>
    </row>
    <row r="20" spans="1:17" ht="22.5" customHeight="1">
      <c r="A20" s="95" t="s">
        <v>21</v>
      </c>
      <c r="B20" s="96" t="s">
        <v>18</v>
      </c>
      <c r="C20" s="96" t="s">
        <v>144</v>
      </c>
      <c r="D20" s="18">
        <v>0</v>
      </c>
      <c r="E20" s="18">
        <v>2.185</v>
      </c>
      <c r="F20" s="18">
        <f t="shared" si="0"/>
        <v>2.185</v>
      </c>
      <c r="G20" s="97">
        <v>26.536</v>
      </c>
      <c r="H20" s="53" t="s">
        <v>291</v>
      </c>
      <c r="I20" s="18">
        <v>0</v>
      </c>
      <c r="J20" s="18">
        <v>2.185</v>
      </c>
      <c r="K20" s="30">
        <f t="shared" si="1"/>
        <v>2.185</v>
      </c>
      <c r="L20" s="70" t="s">
        <v>250</v>
      </c>
      <c r="M20" s="38">
        <f t="shared" si="2"/>
        <v>2.185</v>
      </c>
      <c r="N20" s="45"/>
      <c r="O20" s="84"/>
      <c r="P20" s="35" t="s">
        <v>290</v>
      </c>
      <c r="Q20" s="1"/>
    </row>
    <row r="21" spans="1:17" ht="22.5">
      <c r="A21" s="95"/>
      <c r="B21" s="96"/>
      <c r="C21" s="96"/>
      <c r="D21" s="18">
        <v>2.235</v>
      </c>
      <c r="E21" s="18">
        <v>26.586</v>
      </c>
      <c r="F21" s="18">
        <f t="shared" si="0"/>
        <v>24.351</v>
      </c>
      <c r="G21" s="97"/>
      <c r="H21" s="53" t="s">
        <v>294</v>
      </c>
      <c r="I21" s="18">
        <v>2.235</v>
      </c>
      <c r="J21" s="18">
        <v>26.586</v>
      </c>
      <c r="K21" s="30">
        <f t="shared" si="1"/>
        <v>24.351</v>
      </c>
      <c r="L21" s="70" t="s">
        <v>250</v>
      </c>
      <c r="M21" s="38">
        <f t="shared" si="2"/>
        <v>24.351</v>
      </c>
      <c r="N21" s="45"/>
      <c r="O21" s="84"/>
      <c r="P21" s="35" t="s">
        <v>295</v>
      </c>
      <c r="Q21" s="1"/>
    </row>
    <row r="22" spans="1:17" ht="22.5">
      <c r="A22" s="95" t="s">
        <v>24</v>
      </c>
      <c r="B22" s="96" t="s">
        <v>20</v>
      </c>
      <c r="C22" s="96" t="s">
        <v>145</v>
      </c>
      <c r="D22" s="18">
        <v>0.006</v>
      </c>
      <c r="E22" s="18">
        <v>16.706</v>
      </c>
      <c r="F22" s="18">
        <f t="shared" si="0"/>
        <v>16.7</v>
      </c>
      <c r="G22" s="97">
        <v>22.576</v>
      </c>
      <c r="H22" s="53" t="s">
        <v>292</v>
      </c>
      <c r="I22" s="18">
        <v>0.006</v>
      </c>
      <c r="J22" s="18">
        <v>16.706</v>
      </c>
      <c r="K22" s="30">
        <f t="shared" si="1"/>
        <v>16.7</v>
      </c>
      <c r="L22" s="70" t="s">
        <v>250</v>
      </c>
      <c r="M22" s="38">
        <f t="shared" si="2"/>
        <v>16.7</v>
      </c>
      <c r="N22" s="45"/>
      <c r="O22" s="84"/>
      <c r="P22" s="35" t="s">
        <v>296</v>
      </c>
      <c r="Q22" s="1"/>
    </row>
    <row r="23" spans="1:17" ht="14.25">
      <c r="A23" s="95"/>
      <c r="B23" s="96"/>
      <c r="C23" s="96"/>
      <c r="D23" s="18">
        <v>16.739</v>
      </c>
      <c r="E23" s="18">
        <v>22.615</v>
      </c>
      <c r="F23" s="18">
        <f t="shared" si="0"/>
        <v>5.875999999999998</v>
      </c>
      <c r="G23" s="97"/>
      <c r="H23" s="53" t="s">
        <v>293</v>
      </c>
      <c r="I23" s="18">
        <v>16.739</v>
      </c>
      <c r="J23" s="18">
        <v>22.615</v>
      </c>
      <c r="K23" s="30">
        <f t="shared" si="1"/>
        <v>5.875999999999998</v>
      </c>
      <c r="L23" s="70" t="s">
        <v>250</v>
      </c>
      <c r="M23" s="38">
        <f t="shared" si="2"/>
        <v>5.875999999999998</v>
      </c>
      <c r="N23" s="45"/>
      <c r="O23" s="84"/>
      <c r="P23" s="35" t="s">
        <v>297</v>
      </c>
      <c r="Q23" s="1"/>
    </row>
    <row r="24" spans="1:17" ht="22.5">
      <c r="A24" s="22" t="s">
        <v>26</v>
      </c>
      <c r="B24" s="53" t="s">
        <v>22</v>
      </c>
      <c r="C24" s="53" t="s">
        <v>146</v>
      </c>
      <c r="D24" s="18">
        <v>0.009</v>
      </c>
      <c r="E24" s="18">
        <v>9.804</v>
      </c>
      <c r="F24" s="18">
        <f t="shared" si="0"/>
        <v>9.795</v>
      </c>
      <c r="G24" s="57">
        <v>9.795</v>
      </c>
      <c r="H24" s="53" t="s">
        <v>23</v>
      </c>
      <c r="I24" s="18">
        <v>0.009</v>
      </c>
      <c r="J24" s="18">
        <v>9.804</v>
      </c>
      <c r="K24" s="30">
        <f t="shared" si="1"/>
        <v>9.795</v>
      </c>
      <c r="L24" s="70" t="s">
        <v>250</v>
      </c>
      <c r="M24" s="38">
        <f t="shared" si="2"/>
        <v>9.795</v>
      </c>
      <c r="N24" s="45"/>
      <c r="O24" s="84"/>
      <c r="P24" s="35" t="s">
        <v>298</v>
      </c>
      <c r="Q24" s="1"/>
    </row>
    <row r="25" spans="1:17" ht="14.25">
      <c r="A25" s="22" t="s">
        <v>28</v>
      </c>
      <c r="B25" s="53" t="s">
        <v>184</v>
      </c>
      <c r="C25" s="53" t="s">
        <v>147</v>
      </c>
      <c r="D25" s="18">
        <v>0.008</v>
      </c>
      <c r="E25" s="18">
        <v>12.131</v>
      </c>
      <c r="F25" s="18">
        <f t="shared" si="0"/>
        <v>12.123000000000001</v>
      </c>
      <c r="G25" s="57">
        <v>12.123</v>
      </c>
      <c r="H25" s="53" t="s">
        <v>299</v>
      </c>
      <c r="I25" s="18">
        <v>0.008</v>
      </c>
      <c r="J25" s="18">
        <v>12.131</v>
      </c>
      <c r="K25" s="31">
        <f t="shared" si="1"/>
        <v>12.123000000000001</v>
      </c>
      <c r="L25" s="28" t="s">
        <v>251</v>
      </c>
      <c r="M25" s="42"/>
      <c r="N25" s="31">
        <f>K25</f>
        <v>12.123000000000001</v>
      </c>
      <c r="O25" s="84"/>
      <c r="P25" s="37" t="s">
        <v>7</v>
      </c>
      <c r="Q25" s="1"/>
    </row>
    <row r="26" spans="1:17" ht="25.5" customHeight="1">
      <c r="A26" s="22" t="s">
        <v>32</v>
      </c>
      <c r="B26" s="53" t="s">
        <v>25</v>
      </c>
      <c r="C26" s="53" t="s">
        <v>148</v>
      </c>
      <c r="D26" s="18">
        <v>0.008</v>
      </c>
      <c r="E26" s="18">
        <v>10.666</v>
      </c>
      <c r="F26" s="18">
        <f t="shared" si="0"/>
        <v>10.658000000000001</v>
      </c>
      <c r="G26" s="57">
        <v>10.658</v>
      </c>
      <c r="H26" s="53" t="s">
        <v>247</v>
      </c>
      <c r="I26" s="18">
        <v>0.008</v>
      </c>
      <c r="J26" s="18">
        <v>10.666</v>
      </c>
      <c r="K26" s="30">
        <f t="shared" si="1"/>
        <v>10.658000000000001</v>
      </c>
      <c r="L26" s="70" t="s">
        <v>250</v>
      </c>
      <c r="M26" s="38">
        <f>K26</f>
        <v>10.658000000000001</v>
      </c>
      <c r="N26" s="45"/>
      <c r="O26" s="84"/>
      <c r="P26" s="37" t="s">
        <v>300</v>
      </c>
      <c r="Q26" s="1"/>
    </row>
    <row r="27" spans="1:17" ht="14.25">
      <c r="A27" s="22" t="s">
        <v>36</v>
      </c>
      <c r="B27" s="53" t="s">
        <v>185</v>
      </c>
      <c r="C27" s="53" t="s">
        <v>149</v>
      </c>
      <c r="D27" s="18">
        <v>0.004</v>
      </c>
      <c r="E27" s="18">
        <v>10.5</v>
      </c>
      <c r="F27" s="18">
        <f t="shared" si="0"/>
        <v>10.496</v>
      </c>
      <c r="G27" s="57">
        <v>10.496</v>
      </c>
      <c r="H27" s="53" t="s">
        <v>301</v>
      </c>
      <c r="I27" s="18">
        <v>0.004</v>
      </c>
      <c r="J27" s="18">
        <v>10.5</v>
      </c>
      <c r="K27" s="30">
        <f t="shared" si="1"/>
        <v>10.496</v>
      </c>
      <c r="L27" s="70" t="s">
        <v>250</v>
      </c>
      <c r="M27" s="38">
        <f>K27</f>
        <v>10.496</v>
      </c>
      <c r="N27" s="45"/>
      <c r="O27" s="84"/>
      <c r="P27" s="37" t="s">
        <v>7</v>
      </c>
      <c r="Q27" s="1"/>
    </row>
    <row r="28" spans="1:17" ht="14.25" customHeight="1">
      <c r="A28" s="95" t="s">
        <v>40</v>
      </c>
      <c r="B28" s="96" t="s">
        <v>78</v>
      </c>
      <c r="C28" s="96" t="s">
        <v>150</v>
      </c>
      <c r="D28" s="18">
        <v>0.018</v>
      </c>
      <c r="E28" s="18">
        <v>5.632</v>
      </c>
      <c r="F28" s="18">
        <f t="shared" si="0"/>
        <v>5.614</v>
      </c>
      <c r="G28" s="97">
        <v>29.731</v>
      </c>
      <c r="H28" s="53" t="s">
        <v>253</v>
      </c>
      <c r="I28" s="18">
        <v>0.018</v>
      </c>
      <c r="J28" s="18">
        <v>5.632</v>
      </c>
      <c r="K28" s="31">
        <f t="shared" si="1"/>
        <v>5.614</v>
      </c>
      <c r="L28" s="28" t="s">
        <v>251</v>
      </c>
      <c r="M28" s="42"/>
      <c r="N28" s="31">
        <f aca="true" t="shared" si="3" ref="N28:N38">K28</f>
        <v>5.614</v>
      </c>
      <c r="O28" s="84"/>
      <c r="P28" s="93" t="s">
        <v>378</v>
      </c>
      <c r="Q28" s="1"/>
    </row>
    <row r="29" spans="1:17" ht="23.25" customHeight="1">
      <c r="A29" s="95"/>
      <c r="B29" s="96"/>
      <c r="C29" s="96"/>
      <c r="D29" s="18">
        <v>5.646</v>
      </c>
      <c r="E29" s="18">
        <v>19.111</v>
      </c>
      <c r="F29" s="18">
        <f t="shared" si="0"/>
        <v>13.465</v>
      </c>
      <c r="G29" s="97"/>
      <c r="H29" s="53" t="s">
        <v>79</v>
      </c>
      <c r="I29" s="18">
        <v>5.646</v>
      </c>
      <c r="J29" s="18">
        <v>19.111</v>
      </c>
      <c r="K29" s="31">
        <f t="shared" si="1"/>
        <v>13.465</v>
      </c>
      <c r="L29" s="25" t="s">
        <v>251</v>
      </c>
      <c r="M29" s="42"/>
      <c r="N29" s="31">
        <f t="shared" si="3"/>
        <v>13.465</v>
      </c>
      <c r="O29" s="84"/>
      <c r="P29" s="93" t="s">
        <v>379</v>
      </c>
      <c r="Q29" s="1"/>
    </row>
    <row r="30" spans="1:17" ht="27" customHeight="1">
      <c r="A30" s="95"/>
      <c r="B30" s="96"/>
      <c r="C30" s="96"/>
      <c r="D30" s="18">
        <v>19.138</v>
      </c>
      <c r="E30" s="18">
        <v>29.79</v>
      </c>
      <c r="F30" s="18">
        <f t="shared" si="0"/>
        <v>10.651999999999997</v>
      </c>
      <c r="G30" s="97"/>
      <c r="H30" s="53" t="s">
        <v>302</v>
      </c>
      <c r="I30" s="18">
        <v>19.138</v>
      </c>
      <c r="J30" s="18">
        <v>29.79</v>
      </c>
      <c r="K30" s="31">
        <f t="shared" si="1"/>
        <v>10.651999999999997</v>
      </c>
      <c r="L30" s="25" t="s">
        <v>251</v>
      </c>
      <c r="M30" s="42"/>
      <c r="N30" s="31">
        <f t="shared" si="3"/>
        <v>10.651999999999997</v>
      </c>
      <c r="O30" s="84"/>
      <c r="P30" s="93" t="s">
        <v>380</v>
      </c>
      <c r="Q30" s="14"/>
    </row>
    <row r="31" spans="1:18" ht="14.25">
      <c r="A31" s="95" t="s">
        <v>42</v>
      </c>
      <c r="B31" s="96" t="s">
        <v>186</v>
      </c>
      <c r="C31" s="96" t="s">
        <v>151</v>
      </c>
      <c r="D31" s="18">
        <v>0.005</v>
      </c>
      <c r="E31" s="18">
        <v>6.073</v>
      </c>
      <c r="F31" s="18">
        <f t="shared" si="0"/>
        <v>6.0680000000000005</v>
      </c>
      <c r="G31" s="97">
        <v>10.791</v>
      </c>
      <c r="H31" s="58" t="s">
        <v>332</v>
      </c>
      <c r="I31" s="18">
        <v>0.005</v>
      </c>
      <c r="J31" s="18">
        <v>6.073</v>
      </c>
      <c r="K31" s="31">
        <f t="shared" si="1"/>
        <v>6.0680000000000005</v>
      </c>
      <c r="L31" s="28" t="s">
        <v>251</v>
      </c>
      <c r="M31" s="42"/>
      <c r="N31" s="31">
        <f t="shared" si="3"/>
        <v>6.0680000000000005</v>
      </c>
      <c r="O31" s="84"/>
      <c r="P31" s="76" t="s">
        <v>374</v>
      </c>
      <c r="Q31" s="1"/>
      <c r="R31" s="13"/>
    </row>
    <row r="32" spans="1:17" ht="14.25">
      <c r="A32" s="95"/>
      <c r="B32" s="96"/>
      <c r="C32" s="96"/>
      <c r="D32" s="18">
        <v>6.073</v>
      </c>
      <c r="E32" s="18">
        <v>10.796</v>
      </c>
      <c r="F32" s="18">
        <f t="shared" si="0"/>
        <v>4.722999999999999</v>
      </c>
      <c r="G32" s="97"/>
      <c r="H32" s="59" t="s">
        <v>333</v>
      </c>
      <c r="I32" s="18">
        <v>6.073</v>
      </c>
      <c r="J32" s="18">
        <v>10.796</v>
      </c>
      <c r="K32" s="31">
        <f t="shared" si="1"/>
        <v>4.722999999999999</v>
      </c>
      <c r="L32" s="28" t="s">
        <v>251</v>
      </c>
      <c r="M32" s="42"/>
      <c r="N32" s="31">
        <f t="shared" si="3"/>
        <v>4.722999999999999</v>
      </c>
      <c r="O32" s="84"/>
      <c r="P32" s="76" t="s">
        <v>374</v>
      </c>
      <c r="Q32" s="1"/>
    </row>
    <row r="33" spans="1:17" ht="14.25">
      <c r="A33" s="95" t="s">
        <v>44</v>
      </c>
      <c r="B33" s="96" t="s">
        <v>187</v>
      </c>
      <c r="C33" s="96" t="s">
        <v>152</v>
      </c>
      <c r="D33" s="18">
        <v>0.005</v>
      </c>
      <c r="E33" s="18">
        <v>4.887</v>
      </c>
      <c r="F33" s="18">
        <f t="shared" si="0"/>
        <v>4.882</v>
      </c>
      <c r="G33" s="97">
        <v>10.631</v>
      </c>
      <c r="H33" s="52" t="s">
        <v>325</v>
      </c>
      <c r="I33" s="60">
        <v>0.005</v>
      </c>
      <c r="J33" s="60">
        <v>4.887</v>
      </c>
      <c r="K33" s="31">
        <f aca="true" t="shared" si="4" ref="K33:K38">J33-I33</f>
        <v>4.882</v>
      </c>
      <c r="L33" s="71" t="s">
        <v>251</v>
      </c>
      <c r="M33" s="42"/>
      <c r="N33" s="31">
        <f t="shared" si="3"/>
        <v>4.882</v>
      </c>
      <c r="O33" s="84"/>
      <c r="P33" s="77" t="s">
        <v>255</v>
      </c>
      <c r="Q33" s="1"/>
    </row>
    <row r="34" spans="1:17" ht="14.25">
      <c r="A34" s="95"/>
      <c r="B34" s="96"/>
      <c r="C34" s="96"/>
      <c r="D34" s="18">
        <v>4.932</v>
      </c>
      <c r="E34" s="18">
        <v>10.681</v>
      </c>
      <c r="F34" s="18">
        <f t="shared" si="0"/>
        <v>5.748999999999999</v>
      </c>
      <c r="G34" s="97"/>
      <c r="H34" s="52" t="s">
        <v>326</v>
      </c>
      <c r="I34" s="60">
        <v>4.932</v>
      </c>
      <c r="J34" s="60">
        <v>10.681</v>
      </c>
      <c r="K34" s="31">
        <f t="shared" si="4"/>
        <v>5.748999999999999</v>
      </c>
      <c r="L34" s="71" t="s">
        <v>251</v>
      </c>
      <c r="M34" s="42"/>
      <c r="N34" s="31">
        <f t="shared" si="3"/>
        <v>5.748999999999999</v>
      </c>
      <c r="O34" s="84"/>
      <c r="P34" s="77" t="s">
        <v>255</v>
      </c>
      <c r="Q34" s="1"/>
    </row>
    <row r="35" spans="1:17" ht="14.25">
      <c r="A35" s="22" t="s">
        <v>48</v>
      </c>
      <c r="B35" s="53" t="s">
        <v>188</v>
      </c>
      <c r="C35" s="53" t="s">
        <v>153</v>
      </c>
      <c r="D35" s="18">
        <v>0.003</v>
      </c>
      <c r="E35" s="18">
        <v>1.903</v>
      </c>
      <c r="F35" s="18">
        <f t="shared" si="0"/>
        <v>1.9000000000000001</v>
      </c>
      <c r="G35" s="57">
        <v>1.9</v>
      </c>
      <c r="H35" s="52" t="s">
        <v>256</v>
      </c>
      <c r="I35" s="60">
        <v>0.003</v>
      </c>
      <c r="J35" s="60">
        <v>1.903</v>
      </c>
      <c r="K35" s="31">
        <f t="shared" si="4"/>
        <v>1.9000000000000001</v>
      </c>
      <c r="L35" s="71" t="s">
        <v>251</v>
      </c>
      <c r="M35" s="42"/>
      <c r="N35" s="31">
        <f t="shared" si="3"/>
        <v>1.9000000000000001</v>
      </c>
      <c r="O35" s="84"/>
      <c r="P35" s="77" t="s">
        <v>255</v>
      </c>
      <c r="Q35" s="1"/>
    </row>
    <row r="36" spans="1:17" ht="14.25" customHeight="1">
      <c r="A36" s="22" t="s">
        <v>51</v>
      </c>
      <c r="B36" s="53" t="s">
        <v>189</v>
      </c>
      <c r="C36" s="53" t="s">
        <v>154</v>
      </c>
      <c r="D36" s="18">
        <v>0.005</v>
      </c>
      <c r="E36" s="18">
        <v>1.792</v>
      </c>
      <c r="F36" s="18">
        <f t="shared" si="0"/>
        <v>1.7870000000000001</v>
      </c>
      <c r="G36" s="57">
        <v>1.787</v>
      </c>
      <c r="H36" s="52" t="s">
        <v>257</v>
      </c>
      <c r="I36" s="60">
        <v>0.005</v>
      </c>
      <c r="J36" s="60">
        <v>1.792</v>
      </c>
      <c r="K36" s="31">
        <f t="shared" si="4"/>
        <v>1.7870000000000001</v>
      </c>
      <c r="L36" s="72" t="s">
        <v>251</v>
      </c>
      <c r="M36" s="42"/>
      <c r="N36" s="31">
        <f t="shared" si="3"/>
        <v>1.7870000000000001</v>
      </c>
      <c r="O36" s="84"/>
      <c r="P36" s="77" t="s">
        <v>381</v>
      </c>
      <c r="Q36" s="1"/>
    </row>
    <row r="37" spans="1:17" ht="14.25">
      <c r="A37" s="22" t="s">
        <v>54</v>
      </c>
      <c r="B37" s="53" t="s">
        <v>190</v>
      </c>
      <c r="C37" s="53" t="s">
        <v>369</v>
      </c>
      <c r="D37" s="18">
        <v>0.014</v>
      </c>
      <c r="E37" s="18">
        <v>2.549</v>
      </c>
      <c r="F37" s="18">
        <f t="shared" si="0"/>
        <v>2.535</v>
      </c>
      <c r="G37" s="57">
        <v>2.535</v>
      </c>
      <c r="H37" s="53" t="s">
        <v>328</v>
      </c>
      <c r="I37" s="18">
        <v>0.014</v>
      </c>
      <c r="J37" s="18">
        <v>2.549</v>
      </c>
      <c r="K37" s="31">
        <f t="shared" si="4"/>
        <v>2.535</v>
      </c>
      <c r="L37" s="25" t="s">
        <v>251</v>
      </c>
      <c r="M37" s="42"/>
      <c r="N37" s="31">
        <f t="shared" si="3"/>
        <v>2.535</v>
      </c>
      <c r="O37" s="84"/>
      <c r="P37" s="35" t="s">
        <v>327</v>
      </c>
      <c r="Q37" s="1"/>
    </row>
    <row r="38" spans="1:17" ht="14.25">
      <c r="A38" s="22" t="s">
        <v>56</v>
      </c>
      <c r="B38" s="53" t="s">
        <v>191</v>
      </c>
      <c r="C38" s="53" t="s">
        <v>155</v>
      </c>
      <c r="D38" s="18">
        <v>0.012</v>
      </c>
      <c r="E38" s="18">
        <v>0.69</v>
      </c>
      <c r="F38" s="18">
        <f t="shared" si="0"/>
        <v>0.6779999999999999</v>
      </c>
      <c r="G38" s="57">
        <v>0.678</v>
      </c>
      <c r="H38" s="53" t="s">
        <v>155</v>
      </c>
      <c r="I38" s="18">
        <v>0.012</v>
      </c>
      <c r="J38" s="18">
        <v>0.69</v>
      </c>
      <c r="K38" s="31">
        <f t="shared" si="4"/>
        <v>0.6779999999999999</v>
      </c>
      <c r="L38" s="28" t="s">
        <v>251</v>
      </c>
      <c r="M38" s="42"/>
      <c r="N38" s="31">
        <f t="shared" si="3"/>
        <v>0.6779999999999999</v>
      </c>
      <c r="O38" s="84"/>
      <c r="P38" s="37" t="s">
        <v>7</v>
      </c>
      <c r="Q38" s="1"/>
    </row>
    <row r="39" spans="1:17" ht="14.25">
      <c r="A39" s="22" t="s">
        <v>58</v>
      </c>
      <c r="B39" s="53" t="s">
        <v>29</v>
      </c>
      <c r="C39" s="53" t="s">
        <v>156</v>
      </c>
      <c r="D39" s="18">
        <v>0.005</v>
      </c>
      <c r="E39" s="18">
        <v>4.3</v>
      </c>
      <c r="F39" s="18">
        <f t="shared" si="0"/>
        <v>4.295</v>
      </c>
      <c r="G39" s="57">
        <v>4.295</v>
      </c>
      <c r="H39" s="53" t="s">
        <v>31</v>
      </c>
      <c r="I39" s="53" t="s">
        <v>10</v>
      </c>
      <c r="J39" s="53" t="s">
        <v>30</v>
      </c>
      <c r="K39" s="30">
        <v>4.295</v>
      </c>
      <c r="L39" s="27" t="s">
        <v>250</v>
      </c>
      <c r="M39" s="38">
        <f>K39</f>
        <v>4.295</v>
      </c>
      <c r="N39" s="45"/>
      <c r="O39" s="84"/>
      <c r="P39" s="35" t="s">
        <v>27</v>
      </c>
      <c r="Q39" s="1"/>
    </row>
    <row r="40" spans="1:17" ht="14.25">
      <c r="A40" s="22" t="s">
        <v>60</v>
      </c>
      <c r="B40" s="53" t="s">
        <v>33</v>
      </c>
      <c r="C40" s="53" t="s">
        <v>157</v>
      </c>
      <c r="D40" s="18">
        <v>0.016</v>
      </c>
      <c r="E40" s="18">
        <v>6.066</v>
      </c>
      <c r="F40" s="18">
        <f t="shared" si="0"/>
        <v>6.05</v>
      </c>
      <c r="G40" s="57">
        <v>6.05</v>
      </c>
      <c r="H40" s="53" t="s">
        <v>35</v>
      </c>
      <c r="I40" s="53" t="s">
        <v>10</v>
      </c>
      <c r="J40" s="53" t="s">
        <v>34</v>
      </c>
      <c r="K40" s="30">
        <v>6.05</v>
      </c>
      <c r="L40" s="27" t="s">
        <v>250</v>
      </c>
      <c r="M40" s="38">
        <f>K40</f>
        <v>6.05</v>
      </c>
      <c r="N40" s="45"/>
      <c r="O40" s="84"/>
      <c r="P40" s="35" t="s">
        <v>27</v>
      </c>
      <c r="Q40" s="1"/>
    </row>
    <row r="41" spans="1:17" ht="14.25" customHeight="1">
      <c r="A41" s="22" t="s">
        <v>63</v>
      </c>
      <c r="B41" s="53" t="s">
        <v>37</v>
      </c>
      <c r="C41" s="53" t="s">
        <v>158</v>
      </c>
      <c r="D41" s="18">
        <v>0.005</v>
      </c>
      <c r="E41" s="18">
        <v>1.3</v>
      </c>
      <c r="F41" s="18">
        <f t="shared" si="0"/>
        <v>1.2950000000000002</v>
      </c>
      <c r="G41" s="57">
        <v>1.295</v>
      </c>
      <c r="H41" s="53" t="s">
        <v>352</v>
      </c>
      <c r="I41" s="53" t="s">
        <v>10</v>
      </c>
      <c r="J41" s="53" t="s">
        <v>38</v>
      </c>
      <c r="K41" s="30">
        <v>1.295</v>
      </c>
      <c r="L41" s="27" t="s">
        <v>250</v>
      </c>
      <c r="M41" s="38">
        <f>K41</f>
        <v>1.295</v>
      </c>
      <c r="N41" s="45"/>
      <c r="O41" s="84"/>
      <c r="P41" s="35" t="s">
        <v>39</v>
      </c>
      <c r="Q41" s="17"/>
    </row>
    <row r="42" spans="1:17" ht="14.25" customHeight="1">
      <c r="A42" s="95" t="s">
        <v>66</v>
      </c>
      <c r="B42" s="96" t="s">
        <v>192</v>
      </c>
      <c r="C42" s="96" t="s">
        <v>159</v>
      </c>
      <c r="D42" s="18">
        <v>0.007</v>
      </c>
      <c r="E42" s="18">
        <v>12.392</v>
      </c>
      <c r="F42" s="18">
        <f aca="true" t="shared" si="5" ref="F42:F76">E42-D42</f>
        <v>12.385</v>
      </c>
      <c r="G42" s="97">
        <v>19.023</v>
      </c>
      <c r="H42" s="53" t="s">
        <v>353</v>
      </c>
      <c r="I42" s="18">
        <v>0.007</v>
      </c>
      <c r="J42" s="18">
        <v>12.392</v>
      </c>
      <c r="K42" s="31">
        <f>J42-I42</f>
        <v>12.385</v>
      </c>
      <c r="L42" s="25" t="s">
        <v>251</v>
      </c>
      <c r="M42" s="42"/>
      <c r="N42" s="31">
        <f>K42</f>
        <v>12.385</v>
      </c>
      <c r="O42" s="84"/>
      <c r="P42" s="35" t="s">
        <v>258</v>
      </c>
      <c r="Q42" s="1"/>
    </row>
    <row r="43" spans="1:18" ht="24" customHeight="1">
      <c r="A43" s="95"/>
      <c r="B43" s="96"/>
      <c r="C43" s="96"/>
      <c r="D43" s="18">
        <v>12.392</v>
      </c>
      <c r="E43" s="18">
        <v>14.8</v>
      </c>
      <c r="F43" s="18">
        <f t="shared" si="5"/>
        <v>2.4080000000000013</v>
      </c>
      <c r="G43" s="97"/>
      <c r="H43" s="53" t="s">
        <v>339</v>
      </c>
      <c r="I43" s="18">
        <v>12.392</v>
      </c>
      <c r="J43" s="18">
        <v>14.8</v>
      </c>
      <c r="K43" s="32">
        <f>J43-I43</f>
        <v>2.4080000000000013</v>
      </c>
      <c r="L43" s="26" t="s">
        <v>252</v>
      </c>
      <c r="M43" s="42"/>
      <c r="N43" s="45"/>
      <c r="O43" s="10">
        <f>K43</f>
        <v>2.4080000000000013</v>
      </c>
      <c r="P43" s="35" t="s">
        <v>329</v>
      </c>
      <c r="Q43" s="1"/>
      <c r="R43" s="16"/>
    </row>
    <row r="44" spans="1:17" ht="14.25">
      <c r="A44" s="95"/>
      <c r="B44" s="96"/>
      <c r="C44" s="96"/>
      <c r="D44" s="18">
        <v>14.8</v>
      </c>
      <c r="E44" s="18">
        <v>19.03</v>
      </c>
      <c r="F44" s="18">
        <f t="shared" si="5"/>
        <v>4.23</v>
      </c>
      <c r="G44" s="97"/>
      <c r="H44" s="53" t="s">
        <v>340</v>
      </c>
      <c r="I44" s="18">
        <v>14.8</v>
      </c>
      <c r="J44" s="18">
        <v>19.03</v>
      </c>
      <c r="K44" s="31">
        <f>J44-I44</f>
        <v>4.23</v>
      </c>
      <c r="L44" s="25" t="s">
        <v>251</v>
      </c>
      <c r="M44" s="42"/>
      <c r="N44" s="31">
        <f>K44</f>
        <v>4.23</v>
      </c>
      <c r="O44" s="84"/>
      <c r="P44" s="37" t="s">
        <v>284</v>
      </c>
      <c r="Q44" s="1"/>
    </row>
    <row r="45" spans="1:17" ht="22.5">
      <c r="A45" s="22" t="s">
        <v>69</v>
      </c>
      <c r="B45" s="53" t="s">
        <v>41</v>
      </c>
      <c r="C45" s="53" t="s">
        <v>160</v>
      </c>
      <c r="D45" s="18">
        <v>0.013</v>
      </c>
      <c r="E45" s="18">
        <v>23.56</v>
      </c>
      <c r="F45" s="18">
        <f t="shared" si="5"/>
        <v>23.546999999999997</v>
      </c>
      <c r="G45" s="57">
        <v>23.547</v>
      </c>
      <c r="H45" s="53" t="s">
        <v>330</v>
      </c>
      <c r="I45" s="18">
        <v>0.013</v>
      </c>
      <c r="J45" s="18">
        <v>23.56</v>
      </c>
      <c r="K45" s="30">
        <f aca="true" t="shared" si="6" ref="K45:K51">J45-I45</f>
        <v>23.546999999999997</v>
      </c>
      <c r="L45" s="70" t="s">
        <v>250</v>
      </c>
      <c r="M45" s="38">
        <f>K45</f>
        <v>23.546999999999997</v>
      </c>
      <c r="N45" s="45"/>
      <c r="O45" s="84"/>
      <c r="P45" s="35" t="s">
        <v>329</v>
      </c>
      <c r="Q45" s="1"/>
    </row>
    <row r="46" spans="1:17" ht="22.5">
      <c r="A46" s="95" t="s">
        <v>72</v>
      </c>
      <c r="B46" s="96" t="s">
        <v>43</v>
      </c>
      <c r="C46" s="96" t="s">
        <v>345</v>
      </c>
      <c r="D46" s="18">
        <v>0</v>
      </c>
      <c r="E46" s="18">
        <v>19.799</v>
      </c>
      <c r="F46" s="18">
        <f t="shared" si="5"/>
        <v>19.799</v>
      </c>
      <c r="G46" s="97">
        <v>21.919</v>
      </c>
      <c r="H46" s="53" t="s">
        <v>341</v>
      </c>
      <c r="I46" s="18">
        <v>0</v>
      </c>
      <c r="J46" s="18">
        <v>19.799</v>
      </c>
      <c r="K46" s="30">
        <f t="shared" si="6"/>
        <v>19.799</v>
      </c>
      <c r="L46" s="70" t="s">
        <v>250</v>
      </c>
      <c r="M46" s="38">
        <f>K46</f>
        <v>19.799</v>
      </c>
      <c r="N46" s="45"/>
      <c r="O46" s="84"/>
      <c r="P46" s="35" t="s">
        <v>343</v>
      </c>
      <c r="Q46" s="1"/>
    </row>
    <row r="47" spans="1:17" ht="14.25">
      <c r="A47" s="95"/>
      <c r="B47" s="96"/>
      <c r="C47" s="96"/>
      <c r="D47" s="18">
        <v>19.799</v>
      </c>
      <c r="E47" s="18">
        <v>21.919</v>
      </c>
      <c r="F47" s="18">
        <f t="shared" si="5"/>
        <v>2.120000000000001</v>
      </c>
      <c r="G47" s="97"/>
      <c r="H47" s="53" t="s">
        <v>342</v>
      </c>
      <c r="I47" s="18">
        <v>19.799</v>
      </c>
      <c r="J47" s="18">
        <v>21.919</v>
      </c>
      <c r="K47" s="31">
        <f t="shared" si="6"/>
        <v>2.120000000000001</v>
      </c>
      <c r="L47" s="25" t="s">
        <v>251</v>
      </c>
      <c r="M47" s="42"/>
      <c r="N47" s="31">
        <f>K47</f>
        <v>2.120000000000001</v>
      </c>
      <c r="O47" s="84"/>
      <c r="P47" s="35" t="s">
        <v>344</v>
      </c>
      <c r="Q47" s="1"/>
    </row>
    <row r="48" spans="1:17" ht="14.25">
      <c r="A48" s="22" t="s">
        <v>77</v>
      </c>
      <c r="B48" s="53" t="s">
        <v>45</v>
      </c>
      <c r="C48" s="53" t="s">
        <v>161</v>
      </c>
      <c r="D48" s="18">
        <v>0.015</v>
      </c>
      <c r="E48" s="18">
        <v>5.19</v>
      </c>
      <c r="F48" s="18">
        <f t="shared" si="5"/>
        <v>5.175000000000001</v>
      </c>
      <c r="G48" s="57">
        <v>5.175</v>
      </c>
      <c r="H48" s="53" t="s">
        <v>46</v>
      </c>
      <c r="I48" s="18">
        <v>0.015</v>
      </c>
      <c r="J48" s="18">
        <v>5.19</v>
      </c>
      <c r="K48" s="30">
        <f t="shared" si="6"/>
        <v>5.175000000000001</v>
      </c>
      <c r="L48" s="73" t="s">
        <v>250</v>
      </c>
      <c r="M48" s="38">
        <f>K48</f>
        <v>5.175000000000001</v>
      </c>
      <c r="N48" s="45"/>
      <c r="O48" s="84"/>
      <c r="P48" s="35" t="s">
        <v>47</v>
      </c>
      <c r="Q48" s="1"/>
    </row>
    <row r="49" spans="1:17" ht="14.25">
      <c r="A49" s="22" t="s">
        <v>80</v>
      </c>
      <c r="B49" s="53" t="s">
        <v>49</v>
      </c>
      <c r="C49" s="53" t="s">
        <v>384</v>
      </c>
      <c r="D49" s="18">
        <v>0.006</v>
      </c>
      <c r="E49" s="18">
        <v>3.469</v>
      </c>
      <c r="F49" s="18">
        <f t="shared" si="5"/>
        <v>3.463</v>
      </c>
      <c r="G49" s="94">
        <v>6.358</v>
      </c>
      <c r="H49" s="53" t="s">
        <v>348</v>
      </c>
      <c r="I49" s="18">
        <v>0.006</v>
      </c>
      <c r="J49" s="18">
        <v>3.469</v>
      </c>
      <c r="K49" s="30">
        <f t="shared" si="6"/>
        <v>3.463</v>
      </c>
      <c r="L49" s="27" t="s">
        <v>250</v>
      </c>
      <c r="M49" s="38">
        <f>K49</f>
        <v>3.463</v>
      </c>
      <c r="N49" s="45"/>
      <c r="O49" s="84"/>
      <c r="P49" s="35" t="s">
        <v>50</v>
      </c>
      <c r="Q49" s="1"/>
    </row>
    <row r="50" spans="1:17" ht="14.25">
      <c r="A50" s="95" t="s">
        <v>85</v>
      </c>
      <c r="B50" s="96" t="s">
        <v>57</v>
      </c>
      <c r="C50" s="96" t="s">
        <v>162</v>
      </c>
      <c r="D50" s="18">
        <v>0</v>
      </c>
      <c r="E50" s="18">
        <v>7.539</v>
      </c>
      <c r="F50" s="18">
        <f t="shared" si="5"/>
        <v>7.539</v>
      </c>
      <c r="G50" s="97">
        <v>17.404</v>
      </c>
      <c r="H50" s="53" t="s">
        <v>349</v>
      </c>
      <c r="I50" s="18">
        <v>0</v>
      </c>
      <c r="J50" s="18">
        <v>7.539</v>
      </c>
      <c r="K50" s="30">
        <f t="shared" si="6"/>
        <v>7.539</v>
      </c>
      <c r="L50" s="27" t="s">
        <v>250</v>
      </c>
      <c r="M50" s="38">
        <f>K50</f>
        <v>7.539</v>
      </c>
      <c r="N50" s="45"/>
      <c r="O50" s="84"/>
      <c r="P50" s="35" t="s">
        <v>50</v>
      </c>
      <c r="Q50" s="1"/>
    </row>
    <row r="51" spans="1:17" ht="14.25">
      <c r="A51" s="95"/>
      <c r="B51" s="96"/>
      <c r="C51" s="96"/>
      <c r="D51" s="18">
        <v>7.539</v>
      </c>
      <c r="E51" s="18">
        <v>17.404</v>
      </c>
      <c r="F51" s="18">
        <f t="shared" si="5"/>
        <v>9.865</v>
      </c>
      <c r="G51" s="97"/>
      <c r="H51" s="53" t="s">
        <v>350</v>
      </c>
      <c r="I51" s="18">
        <v>7.539</v>
      </c>
      <c r="J51" s="18">
        <v>17.404</v>
      </c>
      <c r="K51" s="31">
        <f t="shared" si="6"/>
        <v>9.865</v>
      </c>
      <c r="L51" s="28" t="s">
        <v>251</v>
      </c>
      <c r="M51" s="42"/>
      <c r="N51" s="31">
        <f>K51</f>
        <v>9.865</v>
      </c>
      <c r="O51" s="84"/>
      <c r="P51" s="35" t="s">
        <v>50</v>
      </c>
      <c r="Q51" s="1"/>
    </row>
    <row r="52" spans="1:16" ht="14.25" customHeight="1">
      <c r="A52" s="22" t="s">
        <v>88</v>
      </c>
      <c r="B52" s="53" t="s">
        <v>52</v>
      </c>
      <c r="C52" s="53" t="s">
        <v>163</v>
      </c>
      <c r="D52" s="18">
        <v>0.005</v>
      </c>
      <c r="E52" s="18">
        <v>4.29</v>
      </c>
      <c r="F52" s="18">
        <f t="shared" si="5"/>
        <v>4.285</v>
      </c>
      <c r="G52" s="57">
        <v>4.285</v>
      </c>
      <c r="H52" s="53" t="s">
        <v>354</v>
      </c>
      <c r="I52" s="18">
        <v>0.005</v>
      </c>
      <c r="J52" s="18">
        <v>4.29</v>
      </c>
      <c r="K52" s="31">
        <f aca="true" t="shared" si="7" ref="K52:K67">J52-I52</f>
        <v>4.285</v>
      </c>
      <c r="L52" s="28" t="s">
        <v>251</v>
      </c>
      <c r="M52" s="42"/>
      <c r="N52" s="31">
        <f>K52</f>
        <v>4.285</v>
      </c>
      <c r="O52" s="84"/>
      <c r="P52" s="37" t="s">
        <v>258</v>
      </c>
    </row>
    <row r="53" spans="1:16" ht="24" customHeight="1">
      <c r="A53" s="22" t="s">
        <v>90</v>
      </c>
      <c r="B53" s="53" t="s">
        <v>193</v>
      </c>
      <c r="C53" s="53" t="s">
        <v>164</v>
      </c>
      <c r="D53" s="18">
        <v>0.003</v>
      </c>
      <c r="E53" s="18">
        <v>2.8</v>
      </c>
      <c r="F53" s="18">
        <f t="shared" si="5"/>
        <v>2.7969999999999997</v>
      </c>
      <c r="G53" s="57">
        <v>2.797</v>
      </c>
      <c r="H53" s="53" t="s">
        <v>338</v>
      </c>
      <c r="I53" s="18">
        <v>0.003</v>
      </c>
      <c r="J53" s="18">
        <v>2.8</v>
      </c>
      <c r="K53" s="31">
        <f t="shared" si="7"/>
        <v>2.7969999999999997</v>
      </c>
      <c r="L53" s="25" t="s">
        <v>251</v>
      </c>
      <c r="M53" s="42"/>
      <c r="N53" s="31">
        <f>K53</f>
        <v>2.7969999999999997</v>
      </c>
      <c r="O53" s="84"/>
      <c r="P53" s="35" t="s">
        <v>337</v>
      </c>
    </row>
    <row r="54" spans="1:16" ht="14.25">
      <c r="A54" s="22" t="s">
        <v>92</v>
      </c>
      <c r="B54" s="53" t="s">
        <v>194</v>
      </c>
      <c r="C54" s="53" t="s">
        <v>165</v>
      </c>
      <c r="D54" s="18">
        <v>0.047</v>
      </c>
      <c r="E54" s="18">
        <v>5.885</v>
      </c>
      <c r="F54" s="18">
        <f t="shared" si="5"/>
        <v>5.838</v>
      </c>
      <c r="G54" s="57">
        <v>5.838</v>
      </c>
      <c r="H54" s="53" t="s">
        <v>259</v>
      </c>
      <c r="I54" s="18">
        <v>0.047</v>
      </c>
      <c r="J54" s="18">
        <v>5.885</v>
      </c>
      <c r="K54" s="31">
        <f t="shared" si="7"/>
        <v>5.838</v>
      </c>
      <c r="L54" s="25" t="s">
        <v>251</v>
      </c>
      <c r="M54" s="42"/>
      <c r="N54" s="31">
        <f>K54</f>
        <v>5.838</v>
      </c>
      <c r="O54" s="84"/>
      <c r="P54" s="35" t="s">
        <v>258</v>
      </c>
    </row>
    <row r="55" spans="1:16" ht="14.25">
      <c r="A55" s="95" t="s">
        <v>95</v>
      </c>
      <c r="B55" s="96" t="s">
        <v>59</v>
      </c>
      <c r="C55" s="96" t="s">
        <v>166</v>
      </c>
      <c r="D55" s="18">
        <v>0.005</v>
      </c>
      <c r="E55" s="18">
        <v>4.46</v>
      </c>
      <c r="F55" s="18">
        <f t="shared" si="5"/>
        <v>4.455</v>
      </c>
      <c r="G55" s="97">
        <v>6.692</v>
      </c>
      <c r="H55" s="53" t="s">
        <v>346</v>
      </c>
      <c r="I55" s="18">
        <v>0.005</v>
      </c>
      <c r="J55" s="18">
        <v>4.46</v>
      </c>
      <c r="K55" s="30">
        <f t="shared" si="7"/>
        <v>4.455</v>
      </c>
      <c r="L55" s="27" t="s">
        <v>250</v>
      </c>
      <c r="M55" s="38">
        <f>K55</f>
        <v>4.455</v>
      </c>
      <c r="N55" s="45"/>
      <c r="O55" s="84"/>
      <c r="P55" s="37" t="s">
        <v>258</v>
      </c>
    </row>
    <row r="56" spans="1:16" ht="14.25">
      <c r="A56" s="95"/>
      <c r="B56" s="96"/>
      <c r="C56" s="96"/>
      <c r="D56" s="18">
        <v>4.46</v>
      </c>
      <c r="E56" s="18">
        <v>6.697</v>
      </c>
      <c r="F56" s="18">
        <f t="shared" si="5"/>
        <v>2.237</v>
      </c>
      <c r="G56" s="97"/>
      <c r="H56" s="53" t="s">
        <v>347</v>
      </c>
      <c r="I56" s="18">
        <v>4.46</v>
      </c>
      <c r="J56" s="18">
        <v>6.697</v>
      </c>
      <c r="K56" s="31">
        <f t="shared" si="7"/>
        <v>2.237</v>
      </c>
      <c r="L56" s="28" t="s">
        <v>251</v>
      </c>
      <c r="M56" s="42"/>
      <c r="N56" s="31">
        <f>K56</f>
        <v>2.237</v>
      </c>
      <c r="O56" s="84"/>
      <c r="P56" s="35" t="s">
        <v>53</v>
      </c>
    </row>
    <row r="57" spans="1:16" ht="14.25">
      <c r="A57" s="22" t="s">
        <v>97</v>
      </c>
      <c r="B57" s="53" t="s">
        <v>61</v>
      </c>
      <c r="C57" s="53" t="s">
        <v>167</v>
      </c>
      <c r="D57" s="18">
        <v>14.256</v>
      </c>
      <c r="E57" s="18">
        <v>19.711</v>
      </c>
      <c r="F57" s="18">
        <f t="shared" si="5"/>
        <v>5.454999999999998</v>
      </c>
      <c r="G57" s="57">
        <v>5.455</v>
      </c>
      <c r="H57" s="53" t="s">
        <v>336</v>
      </c>
      <c r="I57" s="18">
        <v>14.256</v>
      </c>
      <c r="J57" s="18">
        <v>19.711</v>
      </c>
      <c r="K57" s="30">
        <f t="shared" si="7"/>
        <v>5.454999999999998</v>
      </c>
      <c r="L57" s="27" t="s">
        <v>250</v>
      </c>
      <c r="M57" s="38">
        <f>K57</f>
        <v>5.454999999999998</v>
      </c>
      <c r="N57" s="45"/>
      <c r="O57" s="84"/>
      <c r="P57" s="35" t="s">
        <v>62</v>
      </c>
    </row>
    <row r="58" spans="1:16" ht="14.25">
      <c r="A58" s="22" t="s">
        <v>100</v>
      </c>
      <c r="B58" s="53" t="s">
        <v>195</v>
      </c>
      <c r="C58" s="53" t="s">
        <v>168</v>
      </c>
      <c r="D58" s="18">
        <v>0.008</v>
      </c>
      <c r="E58" s="18">
        <v>3.436</v>
      </c>
      <c r="F58" s="18">
        <f t="shared" si="5"/>
        <v>3.428</v>
      </c>
      <c r="G58" s="57">
        <v>3.428</v>
      </c>
      <c r="H58" s="53" t="s">
        <v>335</v>
      </c>
      <c r="I58" s="18">
        <v>0.008</v>
      </c>
      <c r="J58" s="18">
        <v>3.436</v>
      </c>
      <c r="K58" s="31">
        <f t="shared" si="7"/>
        <v>3.428</v>
      </c>
      <c r="L58" s="25" t="s">
        <v>251</v>
      </c>
      <c r="M58" s="42"/>
      <c r="N58" s="31">
        <f>K58</f>
        <v>3.428</v>
      </c>
      <c r="O58" s="84"/>
      <c r="P58" s="35" t="s">
        <v>261</v>
      </c>
    </row>
    <row r="59" spans="1:16" ht="22.5">
      <c r="A59" s="22" t="s">
        <v>102</v>
      </c>
      <c r="B59" s="53" t="s">
        <v>64</v>
      </c>
      <c r="C59" s="53" t="s">
        <v>169</v>
      </c>
      <c r="D59" s="18">
        <v>0.006</v>
      </c>
      <c r="E59" s="18">
        <v>11.918</v>
      </c>
      <c r="F59" s="18">
        <f t="shared" si="5"/>
        <v>11.911999999999999</v>
      </c>
      <c r="G59" s="57">
        <v>11.912</v>
      </c>
      <c r="H59" s="53" t="s">
        <v>65</v>
      </c>
      <c r="I59" s="18">
        <v>0.006</v>
      </c>
      <c r="J59" s="18">
        <v>11.918</v>
      </c>
      <c r="K59" s="30">
        <f t="shared" si="7"/>
        <v>11.911999999999999</v>
      </c>
      <c r="L59" s="70" t="s">
        <v>250</v>
      </c>
      <c r="M59" s="38">
        <f>K59</f>
        <v>11.911999999999999</v>
      </c>
      <c r="N59" s="45"/>
      <c r="O59" s="84"/>
      <c r="P59" s="35" t="s">
        <v>334</v>
      </c>
    </row>
    <row r="60" spans="1:16" ht="14.25">
      <c r="A60" s="22" t="s">
        <v>104</v>
      </c>
      <c r="B60" s="53" t="s">
        <v>67</v>
      </c>
      <c r="C60" s="53" t="s">
        <v>68</v>
      </c>
      <c r="D60" s="18">
        <v>0.005</v>
      </c>
      <c r="E60" s="18">
        <v>3.609</v>
      </c>
      <c r="F60" s="18">
        <f t="shared" si="5"/>
        <v>3.604</v>
      </c>
      <c r="G60" s="57">
        <v>3.604</v>
      </c>
      <c r="H60" s="53" t="s">
        <v>355</v>
      </c>
      <c r="I60" s="18">
        <v>0.005</v>
      </c>
      <c r="J60" s="18">
        <v>3.609</v>
      </c>
      <c r="K60" s="30">
        <f t="shared" si="7"/>
        <v>3.604</v>
      </c>
      <c r="L60" s="70" t="s">
        <v>250</v>
      </c>
      <c r="M60" s="38">
        <f>K60</f>
        <v>3.604</v>
      </c>
      <c r="N60" s="45"/>
      <c r="O60" s="84"/>
      <c r="P60" s="35" t="s">
        <v>62</v>
      </c>
    </row>
    <row r="61" spans="1:16" ht="14.25">
      <c r="A61" s="22" t="s">
        <v>107</v>
      </c>
      <c r="B61" s="53" t="s">
        <v>196</v>
      </c>
      <c r="C61" s="53" t="s">
        <v>170</v>
      </c>
      <c r="D61" s="18">
        <v>0.005</v>
      </c>
      <c r="E61" s="18">
        <v>1.885</v>
      </c>
      <c r="F61" s="18">
        <f t="shared" si="5"/>
        <v>1.8800000000000001</v>
      </c>
      <c r="G61" s="57">
        <v>1.88</v>
      </c>
      <c r="H61" s="53" t="s">
        <v>260</v>
      </c>
      <c r="I61" s="18">
        <v>0.005</v>
      </c>
      <c r="J61" s="18">
        <v>1.885</v>
      </c>
      <c r="K61" s="31">
        <f t="shared" si="7"/>
        <v>1.8800000000000001</v>
      </c>
      <c r="L61" s="25" t="s">
        <v>251</v>
      </c>
      <c r="M61" s="42"/>
      <c r="N61" s="31">
        <f>K61</f>
        <v>1.8800000000000001</v>
      </c>
      <c r="O61" s="84"/>
      <c r="P61" s="35" t="s">
        <v>261</v>
      </c>
    </row>
    <row r="62" spans="1:16" ht="14.25">
      <c r="A62" s="22" t="s">
        <v>109</v>
      </c>
      <c r="B62" s="53" t="s">
        <v>197</v>
      </c>
      <c r="C62" s="53" t="s">
        <v>171</v>
      </c>
      <c r="D62" s="18">
        <v>0.005</v>
      </c>
      <c r="E62" s="18">
        <v>3.865</v>
      </c>
      <c r="F62" s="18">
        <f t="shared" si="5"/>
        <v>3.8600000000000003</v>
      </c>
      <c r="G62" s="57">
        <v>3.86</v>
      </c>
      <c r="H62" s="53" t="s">
        <v>262</v>
      </c>
      <c r="I62" s="18">
        <v>0.005</v>
      </c>
      <c r="J62" s="18">
        <v>3.865</v>
      </c>
      <c r="K62" s="31">
        <f t="shared" si="7"/>
        <v>3.8600000000000003</v>
      </c>
      <c r="L62" s="25" t="s">
        <v>251</v>
      </c>
      <c r="M62" s="42"/>
      <c r="N62" s="31">
        <f>K62</f>
        <v>3.8600000000000003</v>
      </c>
      <c r="O62" s="84"/>
      <c r="P62" s="35" t="s">
        <v>263</v>
      </c>
    </row>
    <row r="63" spans="1:16" ht="22.5">
      <c r="A63" s="22" t="s">
        <v>113</v>
      </c>
      <c r="B63" s="53" t="s">
        <v>70</v>
      </c>
      <c r="C63" s="53" t="s">
        <v>172</v>
      </c>
      <c r="D63" s="18">
        <v>0.031</v>
      </c>
      <c r="E63" s="18">
        <v>22.615</v>
      </c>
      <c r="F63" s="18">
        <f t="shared" si="5"/>
        <v>22.584</v>
      </c>
      <c r="G63" s="57">
        <v>22.584</v>
      </c>
      <c r="H63" s="53" t="s">
        <v>71</v>
      </c>
      <c r="I63" s="18">
        <v>0.031</v>
      </c>
      <c r="J63" s="18">
        <v>22.615</v>
      </c>
      <c r="K63" s="30">
        <f t="shared" si="7"/>
        <v>22.584</v>
      </c>
      <c r="L63" s="70" t="s">
        <v>250</v>
      </c>
      <c r="M63" s="38">
        <f>K63</f>
        <v>22.584</v>
      </c>
      <c r="N63" s="45"/>
      <c r="O63" s="84"/>
      <c r="P63" s="35" t="s">
        <v>373</v>
      </c>
    </row>
    <row r="64" spans="1:16" ht="14.25">
      <c r="A64" s="22" t="s">
        <v>115</v>
      </c>
      <c r="B64" s="53" t="s">
        <v>73</v>
      </c>
      <c r="C64" s="53" t="s">
        <v>74</v>
      </c>
      <c r="D64" s="18">
        <v>0.009</v>
      </c>
      <c r="E64" s="18">
        <v>4.755</v>
      </c>
      <c r="F64" s="18">
        <f t="shared" si="5"/>
        <v>4.7459999999999996</v>
      </c>
      <c r="G64" s="57">
        <v>4.746</v>
      </c>
      <c r="H64" s="53" t="s">
        <v>75</v>
      </c>
      <c r="I64" s="18">
        <v>0.009</v>
      </c>
      <c r="J64" s="18">
        <v>4.755</v>
      </c>
      <c r="K64" s="30">
        <f t="shared" si="7"/>
        <v>4.7459999999999996</v>
      </c>
      <c r="L64" s="70" t="s">
        <v>250</v>
      </c>
      <c r="M64" s="38">
        <f>K64</f>
        <v>4.7459999999999996</v>
      </c>
      <c r="N64" s="45"/>
      <c r="O64" s="84"/>
      <c r="P64" s="35" t="s">
        <v>76</v>
      </c>
    </row>
    <row r="65" spans="1:16" ht="22.5">
      <c r="A65" s="22" t="s">
        <v>119</v>
      </c>
      <c r="B65" s="53" t="s">
        <v>198</v>
      </c>
      <c r="C65" s="53" t="s">
        <v>173</v>
      </c>
      <c r="D65" s="18">
        <v>0.009</v>
      </c>
      <c r="E65" s="18">
        <v>9.277</v>
      </c>
      <c r="F65" s="18">
        <f t="shared" si="5"/>
        <v>9.267999999999999</v>
      </c>
      <c r="G65" s="57">
        <v>9.268</v>
      </c>
      <c r="H65" s="53" t="s">
        <v>331</v>
      </c>
      <c r="I65" s="18">
        <v>0.009</v>
      </c>
      <c r="J65" s="18">
        <v>9.277</v>
      </c>
      <c r="K65" s="31">
        <f t="shared" si="7"/>
        <v>9.267999999999999</v>
      </c>
      <c r="L65" s="25" t="s">
        <v>251</v>
      </c>
      <c r="M65" s="42"/>
      <c r="N65" s="31">
        <f>K65</f>
        <v>9.267999999999999</v>
      </c>
      <c r="O65" s="84"/>
      <c r="P65" s="35" t="s">
        <v>372</v>
      </c>
    </row>
    <row r="66" spans="1:17" ht="14.25">
      <c r="A66" s="22" t="s">
        <v>123</v>
      </c>
      <c r="B66" s="53" t="s">
        <v>199</v>
      </c>
      <c r="C66" s="53" t="s">
        <v>174</v>
      </c>
      <c r="D66" s="18">
        <v>0.005</v>
      </c>
      <c r="E66" s="18">
        <v>6.392</v>
      </c>
      <c r="F66" s="18">
        <f t="shared" si="5"/>
        <v>6.3870000000000005</v>
      </c>
      <c r="G66" s="60">
        <v>6.387</v>
      </c>
      <c r="H66" s="52" t="s">
        <v>264</v>
      </c>
      <c r="I66" s="18">
        <v>0.005</v>
      </c>
      <c r="J66" s="18">
        <v>6.392</v>
      </c>
      <c r="K66" s="31">
        <f t="shared" si="7"/>
        <v>6.3870000000000005</v>
      </c>
      <c r="L66" s="72" t="s">
        <v>251</v>
      </c>
      <c r="M66" s="42"/>
      <c r="N66" s="31">
        <f>K66</f>
        <v>6.3870000000000005</v>
      </c>
      <c r="O66" s="84"/>
      <c r="P66" s="77" t="s">
        <v>255</v>
      </c>
      <c r="Q66" s="15"/>
    </row>
    <row r="67" spans="1:16" ht="14.25">
      <c r="A67" s="22" t="s">
        <v>125</v>
      </c>
      <c r="B67" s="53" t="s">
        <v>200</v>
      </c>
      <c r="C67" s="53" t="s">
        <v>175</v>
      </c>
      <c r="D67" s="18">
        <v>0.012</v>
      </c>
      <c r="E67" s="18">
        <v>2.106</v>
      </c>
      <c r="F67" s="18">
        <f t="shared" si="5"/>
        <v>2.094</v>
      </c>
      <c r="G67" s="57">
        <v>2.094</v>
      </c>
      <c r="H67" s="53" t="s">
        <v>265</v>
      </c>
      <c r="I67" s="18">
        <v>0.012</v>
      </c>
      <c r="J67" s="18">
        <v>2.106</v>
      </c>
      <c r="K67" s="31">
        <f t="shared" si="7"/>
        <v>2.094</v>
      </c>
      <c r="L67" s="25" t="s">
        <v>251</v>
      </c>
      <c r="M67" s="42"/>
      <c r="N67" s="31">
        <f>K67</f>
        <v>2.094</v>
      </c>
      <c r="O67" s="84"/>
      <c r="P67" s="35" t="s">
        <v>255</v>
      </c>
    </row>
    <row r="68" spans="1:16" ht="15" customHeight="1">
      <c r="A68" s="22" t="s">
        <v>128</v>
      </c>
      <c r="B68" s="53" t="s">
        <v>81</v>
      </c>
      <c r="C68" s="53" t="s">
        <v>176</v>
      </c>
      <c r="D68" s="18">
        <v>0.012</v>
      </c>
      <c r="E68" s="18">
        <v>2.299</v>
      </c>
      <c r="F68" s="18">
        <f t="shared" si="5"/>
        <v>2.287</v>
      </c>
      <c r="G68" s="57">
        <v>2.287</v>
      </c>
      <c r="H68" s="53" t="s">
        <v>82</v>
      </c>
      <c r="I68" s="53" t="s">
        <v>10</v>
      </c>
      <c r="J68" s="53" t="s">
        <v>83</v>
      </c>
      <c r="K68" s="30">
        <v>2.287</v>
      </c>
      <c r="L68" s="70" t="s">
        <v>250</v>
      </c>
      <c r="M68" s="38">
        <f aca="true" t="shared" si="8" ref="M68:M74">K68</f>
        <v>2.287</v>
      </c>
      <c r="N68" s="45"/>
      <c r="O68" s="84"/>
      <c r="P68" s="35" t="s">
        <v>84</v>
      </c>
    </row>
    <row r="69" spans="1:16" ht="22.5">
      <c r="A69" s="22" t="s">
        <v>130</v>
      </c>
      <c r="B69" s="53" t="s">
        <v>86</v>
      </c>
      <c r="C69" s="53" t="s">
        <v>177</v>
      </c>
      <c r="D69" s="18">
        <v>0.041</v>
      </c>
      <c r="E69" s="18">
        <v>14.905</v>
      </c>
      <c r="F69" s="18">
        <f t="shared" si="5"/>
        <v>14.863999999999999</v>
      </c>
      <c r="G69" s="57">
        <v>14.864</v>
      </c>
      <c r="H69" s="53" t="s">
        <v>87</v>
      </c>
      <c r="I69" s="18">
        <v>0.041</v>
      </c>
      <c r="J69" s="18">
        <v>14.905</v>
      </c>
      <c r="K69" s="30">
        <f aca="true" t="shared" si="9" ref="K69:K84">J69-I69</f>
        <v>14.863999999999999</v>
      </c>
      <c r="L69" s="70" t="s">
        <v>250</v>
      </c>
      <c r="M69" s="38">
        <f t="shared" si="8"/>
        <v>14.863999999999999</v>
      </c>
      <c r="N69" s="45"/>
      <c r="O69" s="84"/>
      <c r="P69" s="35" t="s">
        <v>371</v>
      </c>
    </row>
    <row r="70" spans="1:17" ht="22.5">
      <c r="A70" s="22" t="s">
        <v>131</v>
      </c>
      <c r="B70" s="53" t="s">
        <v>89</v>
      </c>
      <c r="C70" s="53" t="s">
        <v>178</v>
      </c>
      <c r="D70" s="18">
        <v>0.027</v>
      </c>
      <c r="E70" s="18">
        <v>7.43</v>
      </c>
      <c r="F70" s="18">
        <f t="shared" si="5"/>
        <v>7.403</v>
      </c>
      <c r="G70" s="57">
        <v>7.403</v>
      </c>
      <c r="H70" s="53" t="s">
        <v>356</v>
      </c>
      <c r="I70" s="18">
        <v>0.027</v>
      </c>
      <c r="J70" s="18">
        <v>7.43</v>
      </c>
      <c r="K70" s="30">
        <f t="shared" si="9"/>
        <v>7.403</v>
      </c>
      <c r="L70" s="70" t="s">
        <v>250</v>
      </c>
      <c r="M70" s="38">
        <f t="shared" si="8"/>
        <v>7.403</v>
      </c>
      <c r="N70" s="45"/>
      <c r="O70" s="84"/>
      <c r="P70" s="35" t="s">
        <v>84</v>
      </c>
      <c r="Q70" s="15"/>
    </row>
    <row r="71" spans="1:16" ht="14.25">
      <c r="A71" s="22" t="s">
        <v>203</v>
      </c>
      <c r="B71" s="53" t="s">
        <v>201</v>
      </c>
      <c r="C71" s="53" t="s">
        <v>179</v>
      </c>
      <c r="D71" s="18">
        <v>0.012</v>
      </c>
      <c r="E71" s="18">
        <v>2.433</v>
      </c>
      <c r="F71" s="18">
        <f t="shared" si="5"/>
        <v>2.421</v>
      </c>
      <c r="G71" s="91">
        <v>2.421</v>
      </c>
      <c r="H71" s="53" t="s">
        <v>370</v>
      </c>
      <c r="I71" s="18">
        <v>0.012</v>
      </c>
      <c r="J71" s="18">
        <v>2.433</v>
      </c>
      <c r="K71" s="30">
        <f t="shared" si="9"/>
        <v>2.421</v>
      </c>
      <c r="L71" s="27" t="s">
        <v>250</v>
      </c>
      <c r="M71" s="38">
        <f t="shared" si="8"/>
        <v>2.421</v>
      </c>
      <c r="N71" s="45"/>
      <c r="O71" s="84"/>
      <c r="P71" s="37" t="s">
        <v>255</v>
      </c>
    </row>
    <row r="72" spans="1:16" ht="14.25">
      <c r="A72" s="22" t="s">
        <v>202</v>
      </c>
      <c r="B72" s="53" t="s">
        <v>91</v>
      </c>
      <c r="C72" s="53" t="s">
        <v>180</v>
      </c>
      <c r="D72" s="18">
        <v>0.006</v>
      </c>
      <c r="E72" s="18">
        <v>12.456</v>
      </c>
      <c r="F72" s="18">
        <f t="shared" si="5"/>
        <v>12.45</v>
      </c>
      <c r="G72" s="54">
        <v>12.45</v>
      </c>
      <c r="H72" s="53" t="s">
        <v>357</v>
      </c>
      <c r="I72" s="18">
        <v>0.006</v>
      </c>
      <c r="J72" s="18">
        <v>12.456</v>
      </c>
      <c r="K72" s="30">
        <f t="shared" si="9"/>
        <v>12.45</v>
      </c>
      <c r="L72" s="70" t="s">
        <v>250</v>
      </c>
      <c r="M72" s="38">
        <f t="shared" si="8"/>
        <v>12.45</v>
      </c>
      <c r="N72" s="45"/>
      <c r="O72" s="84"/>
      <c r="P72" s="76" t="s">
        <v>266</v>
      </c>
    </row>
    <row r="73" spans="1:16" ht="22.5">
      <c r="A73" s="22" t="s">
        <v>203</v>
      </c>
      <c r="B73" s="53" t="s">
        <v>93</v>
      </c>
      <c r="C73" s="53" t="s">
        <v>181</v>
      </c>
      <c r="D73" s="18">
        <v>0.007</v>
      </c>
      <c r="E73" s="18">
        <v>18.913</v>
      </c>
      <c r="F73" s="18">
        <f t="shared" si="5"/>
        <v>18.906</v>
      </c>
      <c r="G73" s="57">
        <v>18.906</v>
      </c>
      <c r="H73" s="53" t="s">
        <v>94</v>
      </c>
      <c r="I73" s="18">
        <v>0.007</v>
      </c>
      <c r="J73" s="18">
        <v>18.913</v>
      </c>
      <c r="K73" s="30">
        <f t="shared" si="9"/>
        <v>18.906</v>
      </c>
      <c r="L73" s="70" t="s">
        <v>250</v>
      </c>
      <c r="M73" s="38">
        <f t="shared" si="8"/>
        <v>18.906</v>
      </c>
      <c r="N73" s="45"/>
      <c r="O73" s="84"/>
      <c r="P73" s="35" t="s">
        <v>382</v>
      </c>
    </row>
    <row r="74" spans="1:16" ht="22.5">
      <c r="A74" s="95" t="s">
        <v>204</v>
      </c>
      <c r="B74" s="96" t="s">
        <v>96</v>
      </c>
      <c r="C74" s="96" t="s">
        <v>205</v>
      </c>
      <c r="D74" s="18">
        <v>0.01</v>
      </c>
      <c r="E74" s="18">
        <v>4.94</v>
      </c>
      <c r="F74" s="18">
        <f t="shared" si="5"/>
        <v>4.930000000000001</v>
      </c>
      <c r="G74" s="97">
        <v>7.737</v>
      </c>
      <c r="H74" s="53" t="s">
        <v>322</v>
      </c>
      <c r="I74" s="18">
        <v>0.01</v>
      </c>
      <c r="J74" s="18">
        <v>4.94</v>
      </c>
      <c r="K74" s="30">
        <f t="shared" si="9"/>
        <v>4.930000000000001</v>
      </c>
      <c r="L74" s="70" t="s">
        <v>250</v>
      </c>
      <c r="M74" s="38">
        <f t="shared" si="8"/>
        <v>4.930000000000001</v>
      </c>
      <c r="N74" s="45"/>
      <c r="O74" s="84"/>
      <c r="P74" s="35" t="s">
        <v>324</v>
      </c>
    </row>
    <row r="75" spans="1:16" ht="14.25">
      <c r="A75" s="95"/>
      <c r="B75" s="96"/>
      <c r="C75" s="96"/>
      <c r="D75" s="18">
        <v>4.94</v>
      </c>
      <c r="E75" s="18">
        <v>7.747</v>
      </c>
      <c r="F75" s="18">
        <f t="shared" si="5"/>
        <v>2.8069999999999995</v>
      </c>
      <c r="G75" s="97"/>
      <c r="H75" s="53" t="s">
        <v>323</v>
      </c>
      <c r="I75" s="18">
        <v>4.94</v>
      </c>
      <c r="J75" s="18">
        <v>7.747</v>
      </c>
      <c r="K75" s="32">
        <f t="shared" si="9"/>
        <v>2.8069999999999995</v>
      </c>
      <c r="L75" s="26" t="s">
        <v>252</v>
      </c>
      <c r="M75" s="42"/>
      <c r="N75" s="45"/>
      <c r="O75" s="10">
        <f>K75</f>
        <v>2.8069999999999995</v>
      </c>
      <c r="P75" s="35" t="s">
        <v>321</v>
      </c>
    </row>
    <row r="76" spans="1:16" ht="14.25">
      <c r="A76" s="22" t="s">
        <v>206</v>
      </c>
      <c r="B76" s="53" t="s">
        <v>99</v>
      </c>
      <c r="C76" s="53" t="s">
        <v>207</v>
      </c>
      <c r="D76" s="18">
        <v>0.011</v>
      </c>
      <c r="E76" s="18">
        <v>13.576</v>
      </c>
      <c r="F76" s="18">
        <f t="shared" si="5"/>
        <v>13.565000000000001</v>
      </c>
      <c r="G76" s="57">
        <v>13.565</v>
      </c>
      <c r="H76" s="53" t="s">
        <v>358</v>
      </c>
      <c r="I76" s="18">
        <v>0.011</v>
      </c>
      <c r="J76" s="18">
        <v>13.576</v>
      </c>
      <c r="K76" s="30">
        <f t="shared" si="9"/>
        <v>13.565000000000001</v>
      </c>
      <c r="L76" s="27" t="s">
        <v>250</v>
      </c>
      <c r="M76" s="38">
        <f>K76</f>
        <v>13.565000000000001</v>
      </c>
      <c r="N76" s="45"/>
      <c r="O76" s="84"/>
      <c r="P76" s="35" t="s">
        <v>101</v>
      </c>
    </row>
    <row r="77" spans="1:16" ht="14.25">
      <c r="A77" s="22" t="s">
        <v>208</v>
      </c>
      <c r="B77" s="53" t="s">
        <v>98</v>
      </c>
      <c r="C77" s="53" t="s">
        <v>209</v>
      </c>
      <c r="D77" s="18">
        <v>0.005</v>
      </c>
      <c r="E77" s="18">
        <v>3.29</v>
      </c>
      <c r="F77" s="18">
        <f aca="true" t="shared" si="10" ref="F77:F97">E77-D77</f>
        <v>3.285</v>
      </c>
      <c r="G77" s="57">
        <v>3.285</v>
      </c>
      <c r="H77" s="53" t="s">
        <v>320</v>
      </c>
      <c r="I77" s="18">
        <v>0.005</v>
      </c>
      <c r="J77" s="18">
        <v>3.29</v>
      </c>
      <c r="K77" s="30">
        <f t="shared" si="9"/>
        <v>3.285</v>
      </c>
      <c r="L77" s="27" t="s">
        <v>250</v>
      </c>
      <c r="M77" s="38">
        <f>K77</f>
        <v>3.285</v>
      </c>
      <c r="N77" s="45"/>
      <c r="O77" s="84"/>
      <c r="P77" s="35" t="s">
        <v>321</v>
      </c>
    </row>
    <row r="78" spans="1:16" ht="22.5">
      <c r="A78" s="22" t="s">
        <v>210</v>
      </c>
      <c r="B78" s="53" t="s">
        <v>103</v>
      </c>
      <c r="C78" s="53" t="s">
        <v>211</v>
      </c>
      <c r="D78" s="18">
        <v>0.01</v>
      </c>
      <c r="E78" s="18">
        <v>11.16</v>
      </c>
      <c r="F78" s="18">
        <f t="shared" si="10"/>
        <v>11.15</v>
      </c>
      <c r="G78" s="57">
        <v>11.15</v>
      </c>
      <c r="H78" s="53" t="s">
        <v>318</v>
      </c>
      <c r="I78" s="18">
        <v>0.01</v>
      </c>
      <c r="J78" s="18">
        <v>11.16</v>
      </c>
      <c r="K78" s="30">
        <f t="shared" si="9"/>
        <v>11.15</v>
      </c>
      <c r="L78" s="70" t="s">
        <v>250</v>
      </c>
      <c r="M78" s="38">
        <f>K78</f>
        <v>11.15</v>
      </c>
      <c r="N78" s="45"/>
      <c r="O78" s="84"/>
      <c r="P78" s="35" t="s">
        <v>319</v>
      </c>
    </row>
    <row r="79" spans="1:16" ht="22.5">
      <c r="A79" s="95" t="s">
        <v>212</v>
      </c>
      <c r="B79" s="96" t="s">
        <v>105</v>
      </c>
      <c r="C79" s="96" t="s">
        <v>213</v>
      </c>
      <c r="D79" s="18">
        <v>0.005</v>
      </c>
      <c r="E79" s="18">
        <v>3.234</v>
      </c>
      <c r="F79" s="18">
        <f t="shared" si="10"/>
        <v>3.229</v>
      </c>
      <c r="G79" s="97">
        <v>10.641</v>
      </c>
      <c r="H79" s="53" t="s">
        <v>106</v>
      </c>
      <c r="I79" s="18">
        <v>0.005</v>
      </c>
      <c r="J79" s="18">
        <v>3.234</v>
      </c>
      <c r="K79" s="30">
        <f t="shared" si="9"/>
        <v>3.229</v>
      </c>
      <c r="L79" s="73" t="s">
        <v>250</v>
      </c>
      <c r="M79" s="38">
        <f>K79</f>
        <v>3.229</v>
      </c>
      <c r="N79" s="45"/>
      <c r="O79" s="84"/>
      <c r="P79" s="35" t="s">
        <v>313</v>
      </c>
    </row>
    <row r="80" spans="1:16" ht="25.5" customHeight="1">
      <c r="A80" s="95"/>
      <c r="B80" s="96"/>
      <c r="C80" s="96"/>
      <c r="D80" s="18">
        <v>3.234</v>
      </c>
      <c r="E80" s="18">
        <v>9.377</v>
      </c>
      <c r="F80" s="18">
        <f t="shared" si="10"/>
        <v>6.143000000000001</v>
      </c>
      <c r="G80" s="97"/>
      <c r="H80" s="53" t="s">
        <v>314</v>
      </c>
      <c r="I80" s="18">
        <v>3.234</v>
      </c>
      <c r="J80" s="18">
        <v>9.377</v>
      </c>
      <c r="K80" s="31">
        <f t="shared" si="9"/>
        <v>6.143000000000001</v>
      </c>
      <c r="L80" s="25" t="s">
        <v>251</v>
      </c>
      <c r="M80" s="42"/>
      <c r="N80" s="31">
        <f>K80</f>
        <v>6.143000000000001</v>
      </c>
      <c r="O80" s="84"/>
      <c r="P80" s="35" t="s">
        <v>317</v>
      </c>
    </row>
    <row r="81" spans="1:16" ht="14.25">
      <c r="A81" s="95"/>
      <c r="B81" s="96"/>
      <c r="C81" s="96"/>
      <c r="D81" s="18">
        <v>9.377</v>
      </c>
      <c r="E81" s="18">
        <v>10.646</v>
      </c>
      <c r="F81" s="18">
        <f t="shared" si="10"/>
        <v>1.2690000000000001</v>
      </c>
      <c r="G81" s="97"/>
      <c r="H81" s="53" t="s">
        <v>315</v>
      </c>
      <c r="I81" s="18">
        <v>9.377</v>
      </c>
      <c r="J81" s="18">
        <v>10.646</v>
      </c>
      <c r="K81" s="30">
        <f t="shared" si="9"/>
        <v>1.2690000000000001</v>
      </c>
      <c r="L81" s="74" t="s">
        <v>250</v>
      </c>
      <c r="M81" s="38">
        <f>K81</f>
        <v>1.2690000000000001</v>
      </c>
      <c r="N81" s="45"/>
      <c r="O81" s="84"/>
      <c r="P81" s="35" t="s">
        <v>316</v>
      </c>
    </row>
    <row r="82" spans="1:16" ht="14.25">
      <c r="A82" s="22" t="s">
        <v>214</v>
      </c>
      <c r="B82" s="53" t="s">
        <v>215</v>
      </c>
      <c r="C82" s="53" t="s">
        <v>216</v>
      </c>
      <c r="D82" s="18">
        <v>0.005</v>
      </c>
      <c r="E82" s="18">
        <v>1.51</v>
      </c>
      <c r="F82" s="18">
        <f t="shared" si="10"/>
        <v>1.5050000000000001</v>
      </c>
      <c r="G82" s="57">
        <v>1.505</v>
      </c>
      <c r="H82" s="53" t="s">
        <v>216</v>
      </c>
      <c r="I82" s="18">
        <v>0.005</v>
      </c>
      <c r="J82" s="18">
        <v>1.51</v>
      </c>
      <c r="K82" s="31">
        <f t="shared" si="9"/>
        <v>1.5050000000000001</v>
      </c>
      <c r="L82" s="28" t="s">
        <v>251</v>
      </c>
      <c r="M82" s="42"/>
      <c r="N82" s="31">
        <f>K82</f>
        <v>1.5050000000000001</v>
      </c>
      <c r="O82" s="84"/>
      <c r="P82" s="76" t="s">
        <v>312</v>
      </c>
    </row>
    <row r="83" spans="1:16" ht="14.25">
      <c r="A83" s="22" t="s">
        <v>217</v>
      </c>
      <c r="B83" s="53" t="s">
        <v>108</v>
      </c>
      <c r="C83" s="53" t="s">
        <v>218</v>
      </c>
      <c r="D83" s="18">
        <v>0.01</v>
      </c>
      <c r="E83" s="18">
        <v>12.132</v>
      </c>
      <c r="F83" s="18">
        <f t="shared" si="10"/>
        <v>12.122</v>
      </c>
      <c r="G83" s="57">
        <v>12.122</v>
      </c>
      <c r="H83" s="53" t="s">
        <v>311</v>
      </c>
      <c r="I83" s="18">
        <v>0.01</v>
      </c>
      <c r="J83" s="18">
        <v>12.132</v>
      </c>
      <c r="K83" s="30">
        <f t="shared" si="9"/>
        <v>12.122</v>
      </c>
      <c r="L83" s="27" t="s">
        <v>250</v>
      </c>
      <c r="M83" s="38">
        <f>K83</f>
        <v>12.122</v>
      </c>
      <c r="N83" s="45"/>
      <c r="O83" s="84"/>
      <c r="P83" s="35" t="s">
        <v>62</v>
      </c>
    </row>
    <row r="84" spans="1:16" ht="14.25">
      <c r="A84" s="22" t="s">
        <v>219</v>
      </c>
      <c r="B84" s="53" t="s">
        <v>220</v>
      </c>
      <c r="C84" s="53" t="s">
        <v>221</v>
      </c>
      <c r="D84" s="18">
        <v>0.016</v>
      </c>
      <c r="E84" s="18">
        <v>20.922</v>
      </c>
      <c r="F84" s="18">
        <f t="shared" si="10"/>
        <v>20.906000000000002</v>
      </c>
      <c r="G84" s="57">
        <v>20.906</v>
      </c>
      <c r="H84" s="53" t="s">
        <v>111</v>
      </c>
      <c r="I84" s="18">
        <v>0.016</v>
      </c>
      <c r="J84" s="18">
        <v>20.922</v>
      </c>
      <c r="K84" s="30">
        <f t="shared" si="9"/>
        <v>20.906000000000002</v>
      </c>
      <c r="L84" s="27" t="s">
        <v>250</v>
      </c>
      <c r="M84" s="38">
        <f>K84</f>
        <v>20.906000000000002</v>
      </c>
      <c r="N84" s="45"/>
      <c r="O84" s="84"/>
      <c r="P84" s="35" t="s">
        <v>112</v>
      </c>
    </row>
    <row r="85" spans="1:16" ht="14.25">
      <c r="A85" s="22" t="s">
        <v>222</v>
      </c>
      <c r="B85" s="53" t="s">
        <v>223</v>
      </c>
      <c r="C85" s="53" t="s">
        <v>224</v>
      </c>
      <c r="D85" s="18">
        <v>0.013</v>
      </c>
      <c r="E85" s="18">
        <v>2.898</v>
      </c>
      <c r="F85" s="18">
        <f t="shared" si="10"/>
        <v>2.8850000000000002</v>
      </c>
      <c r="G85" s="57">
        <v>2.885</v>
      </c>
      <c r="H85" s="53" t="s">
        <v>268</v>
      </c>
      <c r="I85" s="61" t="s">
        <v>10</v>
      </c>
      <c r="J85" s="61" t="s">
        <v>267</v>
      </c>
      <c r="K85" s="34">
        <v>2.885</v>
      </c>
      <c r="L85" s="71" t="s">
        <v>251</v>
      </c>
      <c r="M85" s="85"/>
      <c r="N85" s="31">
        <f>K85</f>
        <v>2.885</v>
      </c>
      <c r="O85" s="86"/>
      <c r="P85" s="78" t="s">
        <v>255</v>
      </c>
    </row>
    <row r="86" spans="1:16" ht="26.25" customHeight="1">
      <c r="A86" s="95" t="s">
        <v>225</v>
      </c>
      <c r="B86" s="96" t="s">
        <v>226</v>
      </c>
      <c r="C86" s="96" t="s">
        <v>227</v>
      </c>
      <c r="D86" s="18">
        <v>0.047</v>
      </c>
      <c r="E86" s="18">
        <v>3.838</v>
      </c>
      <c r="F86" s="18">
        <f t="shared" si="10"/>
        <v>3.791</v>
      </c>
      <c r="G86" s="97">
        <v>4.686</v>
      </c>
      <c r="H86" s="53" t="s">
        <v>308</v>
      </c>
      <c r="I86" s="18">
        <v>0.047</v>
      </c>
      <c r="J86" s="18">
        <v>3.838</v>
      </c>
      <c r="K86" s="30">
        <f aca="true" t="shared" si="11" ref="K86:K97">J86-I86</f>
        <v>3.791</v>
      </c>
      <c r="L86" s="27" t="s">
        <v>250</v>
      </c>
      <c r="M86" s="38">
        <f aca="true" t="shared" si="12" ref="M86:M91">K86</f>
        <v>3.791</v>
      </c>
      <c r="N86" s="45"/>
      <c r="O86" s="84"/>
      <c r="P86" s="35" t="s">
        <v>248</v>
      </c>
    </row>
    <row r="87" spans="1:16" ht="26.25" customHeight="1">
      <c r="A87" s="95"/>
      <c r="B87" s="96"/>
      <c r="C87" s="96"/>
      <c r="D87" s="18">
        <v>3.865</v>
      </c>
      <c r="E87" s="18">
        <v>4.76</v>
      </c>
      <c r="F87" s="18">
        <f t="shared" si="10"/>
        <v>0.8949999999999996</v>
      </c>
      <c r="G87" s="97"/>
      <c r="H87" s="53" t="s">
        <v>309</v>
      </c>
      <c r="I87" s="18">
        <v>3.865</v>
      </c>
      <c r="J87" s="18">
        <v>4.76</v>
      </c>
      <c r="K87" s="30">
        <f t="shared" si="11"/>
        <v>0.8949999999999996</v>
      </c>
      <c r="L87" s="70" t="s">
        <v>250</v>
      </c>
      <c r="M87" s="38">
        <f t="shared" si="12"/>
        <v>0.8949999999999996</v>
      </c>
      <c r="N87" s="45"/>
      <c r="O87" s="84"/>
      <c r="P87" s="35" t="s">
        <v>310</v>
      </c>
    </row>
    <row r="88" spans="1:16" ht="14.25">
      <c r="A88" s="22" t="s">
        <v>228</v>
      </c>
      <c r="B88" s="53" t="s">
        <v>110</v>
      </c>
      <c r="C88" s="53" t="s">
        <v>114</v>
      </c>
      <c r="D88" s="18">
        <v>0.011</v>
      </c>
      <c r="E88" s="18">
        <v>4.88</v>
      </c>
      <c r="F88" s="18">
        <f t="shared" si="10"/>
        <v>4.869</v>
      </c>
      <c r="G88" s="57">
        <v>4.869</v>
      </c>
      <c r="H88" s="53" t="s">
        <v>114</v>
      </c>
      <c r="I88" s="18">
        <v>0.011</v>
      </c>
      <c r="J88" s="18">
        <v>4.88</v>
      </c>
      <c r="K88" s="30">
        <f t="shared" si="11"/>
        <v>4.869</v>
      </c>
      <c r="L88" s="27" t="s">
        <v>250</v>
      </c>
      <c r="M88" s="38">
        <f t="shared" si="12"/>
        <v>4.869</v>
      </c>
      <c r="N88" s="45"/>
      <c r="O88" s="84"/>
      <c r="P88" s="35" t="s">
        <v>112</v>
      </c>
    </row>
    <row r="89" spans="1:16" ht="14.25">
      <c r="A89" s="22" t="s">
        <v>229</v>
      </c>
      <c r="B89" s="53" t="s">
        <v>116</v>
      </c>
      <c r="C89" s="53" t="s">
        <v>117</v>
      </c>
      <c r="D89" s="18">
        <v>0.021</v>
      </c>
      <c r="E89" s="18">
        <v>6.921</v>
      </c>
      <c r="F89" s="18">
        <f t="shared" si="10"/>
        <v>6.9</v>
      </c>
      <c r="G89" s="57">
        <v>6.9</v>
      </c>
      <c r="H89" s="53" t="s">
        <v>118</v>
      </c>
      <c r="I89" s="18">
        <v>0.021</v>
      </c>
      <c r="J89" s="18">
        <v>6.921</v>
      </c>
      <c r="K89" s="30">
        <f t="shared" si="11"/>
        <v>6.9</v>
      </c>
      <c r="L89" s="27" t="s">
        <v>250</v>
      </c>
      <c r="M89" s="38">
        <f t="shared" si="12"/>
        <v>6.9</v>
      </c>
      <c r="N89" s="45"/>
      <c r="O89" s="84"/>
      <c r="P89" s="35" t="s">
        <v>112</v>
      </c>
    </row>
    <row r="90" spans="1:16" ht="14.25">
      <c r="A90" s="22" t="s">
        <v>230</v>
      </c>
      <c r="B90" s="53" t="s">
        <v>120</v>
      </c>
      <c r="C90" s="53" t="s">
        <v>121</v>
      </c>
      <c r="D90" s="18">
        <v>0.012</v>
      </c>
      <c r="E90" s="18">
        <v>4.856</v>
      </c>
      <c r="F90" s="18">
        <f t="shared" si="10"/>
        <v>4.844</v>
      </c>
      <c r="G90" s="57">
        <v>4.844</v>
      </c>
      <c r="H90" s="53" t="s">
        <v>122</v>
      </c>
      <c r="I90" s="18">
        <v>0.012</v>
      </c>
      <c r="J90" s="18">
        <v>4.856</v>
      </c>
      <c r="K90" s="30">
        <f t="shared" si="11"/>
        <v>4.844</v>
      </c>
      <c r="L90" s="27" t="s">
        <v>250</v>
      </c>
      <c r="M90" s="38">
        <f t="shared" si="12"/>
        <v>4.844</v>
      </c>
      <c r="N90" s="45"/>
      <c r="O90" s="84"/>
      <c r="P90" s="35" t="s">
        <v>112</v>
      </c>
    </row>
    <row r="91" spans="1:16" ht="14.25">
      <c r="A91" s="22" t="s">
        <v>231</v>
      </c>
      <c r="B91" s="53" t="s">
        <v>126</v>
      </c>
      <c r="C91" s="53" t="s">
        <v>232</v>
      </c>
      <c r="D91" s="18">
        <v>6.94</v>
      </c>
      <c r="E91" s="18">
        <v>11.62</v>
      </c>
      <c r="F91" s="18">
        <f t="shared" si="10"/>
        <v>4.679999999999999</v>
      </c>
      <c r="G91" s="57">
        <v>4.68</v>
      </c>
      <c r="H91" s="53" t="s">
        <v>127</v>
      </c>
      <c r="I91" s="18">
        <v>6.94</v>
      </c>
      <c r="J91" s="18">
        <v>11.62</v>
      </c>
      <c r="K91" s="30">
        <f t="shared" si="11"/>
        <v>4.679999999999999</v>
      </c>
      <c r="L91" s="27" t="s">
        <v>250</v>
      </c>
      <c r="M91" s="38">
        <f t="shared" si="12"/>
        <v>4.679999999999999</v>
      </c>
      <c r="N91" s="45"/>
      <c r="O91" s="84"/>
      <c r="P91" s="35" t="s">
        <v>124</v>
      </c>
    </row>
    <row r="92" spans="1:16" ht="14.25">
      <c r="A92" s="22" t="s">
        <v>233</v>
      </c>
      <c r="B92" s="53" t="s">
        <v>234</v>
      </c>
      <c r="C92" s="53" t="s">
        <v>235</v>
      </c>
      <c r="D92" s="18">
        <v>0.004</v>
      </c>
      <c r="E92" s="18">
        <v>2.004</v>
      </c>
      <c r="F92" s="18">
        <f t="shared" si="10"/>
        <v>2</v>
      </c>
      <c r="G92" s="57">
        <v>2</v>
      </c>
      <c r="H92" s="53" t="s">
        <v>269</v>
      </c>
      <c r="I92" s="18">
        <v>0.004</v>
      </c>
      <c r="J92" s="18">
        <v>2.004</v>
      </c>
      <c r="K92" s="31">
        <f t="shared" si="11"/>
        <v>2</v>
      </c>
      <c r="L92" s="28" t="s">
        <v>251</v>
      </c>
      <c r="M92" s="42"/>
      <c r="N92" s="31">
        <f>K92</f>
        <v>2</v>
      </c>
      <c r="O92" s="84"/>
      <c r="P92" s="37" t="s">
        <v>270</v>
      </c>
    </row>
    <row r="93" spans="1:16" ht="14.25" customHeight="1">
      <c r="A93" s="22" t="s">
        <v>236</v>
      </c>
      <c r="B93" s="53" t="s">
        <v>129</v>
      </c>
      <c r="C93" s="53" t="s">
        <v>237</v>
      </c>
      <c r="D93" s="18">
        <v>1.7</v>
      </c>
      <c r="E93" s="18">
        <v>7.813</v>
      </c>
      <c r="F93" s="18">
        <f t="shared" si="10"/>
        <v>6.1129999999999995</v>
      </c>
      <c r="G93" s="57">
        <v>6.113</v>
      </c>
      <c r="H93" s="53" t="s">
        <v>307</v>
      </c>
      <c r="I93" s="18">
        <v>1.7</v>
      </c>
      <c r="J93" s="18">
        <v>7.813</v>
      </c>
      <c r="K93" s="30">
        <f t="shared" si="11"/>
        <v>6.1129999999999995</v>
      </c>
      <c r="L93" s="70" t="s">
        <v>250</v>
      </c>
      <c r="M93" s="38">
        <f>K93</f>
        <v>6.1129999999999995</v>
      </c>
      <c r="N93" s="45"/>
      <c r="O93" s="84"/>
      <c r="P93" s="35" t="s">
        <v>124</v>
      </c>
    </row>
    <row r="94" spans="1:16" ht="14.25" customHeight="1">
      <c r="A94" s="22" t="s">
        <v>238</v>
      </c>
      <c r="B94" s="53" t="s">
        <v>132</v>
      </c>
      <c r="C94" s="53" t="s">
        <v>239</v>
      </c>
      <c r="D94" s="18">
        <v>0.005</v>
      </c>
      <c r="E94" s="18">
        <v>6.615</v>
      </c>
      <c r="F94" s="18">
        <f t="shared" si="10"/>
        <v>6.61</v>
      </c>
      <c r="G94" s="57">
        <v>6.61</v>
      </c>
      <c r="H94" s="53" t="s">
        <v>306</v>
      </c>
      <c r="I94" s="18">
        <v>0.005</v>
      </c>
      <c r="J94" s="18">
        <v>6.615</v>
      </c>
      <c r="K94" s="30">
        <f t="shared" si="11"/>
        <v>6.61</v>
      </c>
      <c r="L94" s="70" t="s">
        <v>250</v>
      </c>
      <c r="M94" s="38">
        <f>K94</f>
        <v>6.61</v>
      </c>
      <c r="N94" s="45"/>
      <c r="O94" s="84"/>
      <c r="P94" s="35" t="s">
        <v>124</v>
      </c>
    </row>
    <row r="95" spans="1:16" ht="14.25">
      <c r="A95" s="22" t="s">
        <v>240</v>
      </c>
      <c r="B95" s="53" t="s">
        <v>55</v>
      </c>
      <c r="C95" s="53" t="s">
        <v>241</v>
      </c>
      <c r="D95" s="18">
        <v>0.01</v>
      </c>
      <c r="E95" s="18">
        <v>9.843</v>
      </c>
      <c r="F95" s="18">
        <f t="shared" si="10"/>
        <v>9.833</v>
      </c>
      <c r="G95" s="57">
        <v>9.833</v>
      </c>
      <c r="H95" s="53" t="s">
        <v>303</v>
      </c>
      <c r="I95" s="18">
        <v>0.01</v>
      </c>
      <c r="J95" s="18">
        <v>9.843</v>
      </c>
      <c r="K95" s="30">
        <f t="shared" si="11"/>
        <v>9.833</v>
      </c>
      <c r="L95" s="70" t="s">
        <v>250</v>
      </c>
      <c r="M95" s="38">
        <f>K95</f>
        <v>9.833</v>
      </c>
      <c r="N95" s="45"/>
      <c r="O95" s="84"/>
      <c r="P95" s="35" t="s">
        <v>124</v>
      </c>
    </row>
    <row r="96" spans="1:16" ht="14.25">
      <c r="A96" s="22" t="s">
        <v>242</v>
      </c>
      <c r="B96" s="53" t="s">
        <v>243</v>
      </c>
      <c r="C96" s="53" t="s">
        <v>244</v>
      </c>
      <c r="D96" s="18">
        <v>0.003</v>
      </c>
      <c r="E96" s="18">
        <v>1.28</v>
      </c>
      <c r="F96" s="18">
        <f t="shared" si="10"/>
        <v>1.2770000000000001</v>
      </c>
      <c r="G96" s="57">
        <v>1.277</v>
      </c>
      <c r="H96" s="53" t="s">
        <v>305</v>
      </c>
      <c r="I96" s="18">
        <v>0.003</v>
      </c>
      <c r="J96" s="18">
        <v>1.28</v>
      </c>
      <c r="K96" s="31">
        <f t="shared" si="11"/>
        <v>1.2770000000000001</v>
      </c>
      <c r="L96" s="28" t="s">
        <v>251</v>
      </c>
      <c r="M96" s="42"/>
      <c r="N96" s="31">
        <f>K96</f>
        <v>1.2770000000000001</v>
      </c>
      <c r="O96" s="84"/>
      <c r="P96" s="37" t="s">
        <v>270</v>
      </c>
    </row>
    <row r="97" spans="1:16" ht="15" thickBot="1">
      <c r="A97" s="23" t="s">
        <v>139</v>
      </c>
      <c r="B97" s="63" t="s">
        <v>245</v>
      </c>
      <c r="C97" s="63" t="s">
        <v>246</v>
      </c>
      <c r="D97" s="19">
        <v>0.007</v>
      </c>
      <c r="E97" s="19">
        <v>1.713</v>
      </c>
      <c r="F97" s="19">
        <f t="shared" si="10"/>
        <v>1.7060000000000002</v>
      </c>
      <c r="G97" s="64">
        <v>1.706</v>
      </c>
      <c r="H97" s="63" t="s">
        <v>304</v>
      </c>
      <c r="I97" s="19">
        <v>0.007</v>
      </c>
      <c r="J97" s="19">
        <v>1.713</v>
      </c>
      <c r="K97" s="40">
        <f t="shared" si="11"/>
        <v>1.7060000000000002</v>
      </c>
      <c r="L97" s="29" t="s">
        <v>251</v>
      </c>
      <c r="M97" s="43"/>
      <c r="N97" s="40">
        <f>K97</f>
        <v>1.7060000000000002</v>
      </c>
      <c r="O97" s="87"/>
      <c r="P97" s="79" t="s">
        <v>270</v>
      </c>
    </row>
    <row r="98" spans="1:15" ht="15" thickBot="1">
      <c r="A98" s="141" t="s">
        <v>361</v>
      </c>
      <c r="B98" s="142"/>
      <c r="C98" s="142"/>
      <c r="D98" s="142"/>
      <c r="E98" s="143"/>
      <c r="F98" s="49">
        <f>SUM(F7:F97)</f>
        <v>606.851</v>
      </c>
      <c r="G98" s="49">
        <f>SUM(G7:G97)</f>
        <v>609.746</v>
      </c>
      <c r="H98" s="144" t="s">
        <v>362</v>
      </c>
      <c r="I98" s="145"/>
      <c r="J98" s="146"/>
      <c r="K98" s="49">
        <f>SUM(K7:K97)</f>
        <v>606.851</v>
      </c>
      <c r="L98" s="51"/>
      <c r="M98" s="46">
        <f>SUM(M7:M97)</f>
        <v>437.246</v>
      </c>
      <c r="N98" s="47">
        <f>SUM(N7:N97)</f>
        <v>159.59699999999995</v>
      </c>
      <c r="O98" s="48">
        <f>SUM(O7:O97)</f>
        <v>10.008</v>
      </c>
    </row>
    <row r="99" spans="11:15" ht="15" thickBot="1">
      <c r="K99" s="147" t="s">
        <v>363</v>
      </c>
      <c r="L99" s="148"/>
      <c r="M99" s="114">
        <f>M98+N98+O98</f>
        <v>606.851</v>
      </c>
      <c r="N99" s="115"/>
      <c r="O99" s="116"/>
    </row>
    <row r="100" spans="11:15" ht="15" thickBot="1">
      <c r="K100" s="149" t="s">
        <v>364</v>
      </c>
      <c r="L100" s="150"/>
      <c r="M100" s="114">
        <f>SUM(M7:O97)</f>
        <v>606.851</v>
      </c>
      <c r="N100" s="139"/>
      <c r="O100" s="140"/>
    </row>
    <row r="102" ht="15" thickBot="1"/>
    <row r="103" spans="1:16" ht="16.5" thickBot="1">
      <c r="A103" s="122" t="s">
        <v>386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4"/>
    </row>
    <row r="104" spans="1:16" ht="22.5" customHeight="1">
      <c r="A104" s="127" t="s">
        <v>365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33">
        <f>M98</f>
        <v>437.246</v>
      </c>
      <c r="N104" s="134"/>
      <c r="O104" s="134"/>
      <c r="P104" s="88" t="s">
        <v>1</v>
      </c>
    </row>
    <row r="105" spans="1:16" ht="22.5" customHeight="1">
      <c r="A105" s="129" t="s">
        <v>366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5">
        <f>N98</f>
        <v>159.59699999999995</v>
      </c>
      <c r="N105" s="136"/>
      <c r="O105" s="136"/>
      <c r="P105" s="89" t="s">
        <v>1</v>
      </c>
    </row>
    <row r="106" spans="1:16" ht="22.5" customHeight="1" thickBot="1">
      <c r="A106" s="131" t="s">
        <v>367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7">
        <f>O98</f>
        <v>10.008</v>
      </c>
      <c r="N106" s="138"/>
      <c r="O106" s="138"/>
      <c r="P106" s="90" t="s">
        <v>1</v>
      </c>
    </row>
  </sheetData>
  <sheetProtection/>
  <mergeCells count="88">
    <mergeCell ref="A4:A6"/>
    <mergeCell ref="B9:B12"/>
    <mergeCell ref="A105:L105"/>
    <mergeCell ref="A106:L106"/>
    <mergeCell ref="M104:O104"/>
    <mergeCell ref="M105:O105"/>
    <mergeCell ref="M106:O106"/>
    <mergeCell ref="M100:O100"/>
    <mergeCell ref="K100:L100"/>
    <mergeCell ref="G42:G44"/>
    <mergeCell ref="G86:G87"/>
    <mergeCell ref="C86:C87"/>
    <mergeCell ref="A103:P103"/>
    <mergeCell ref="P5:P6"/>
    <mergeCell ref="A104:L104"/>
    <mergeCell ref="A98:E98"/>
    <mergeCell ref="H98:J98"/>
    <mergeCell ref="K99:L99"/>
    <mergeCell ref="B4:B6"/>
    <mergeCell ref="M4:O4"/>
    <mergeCell ref="L4:L6"/>
    <mergeCell ref="M99:O99"/>
    <mergeCell ref="H4:H6"/>
    <mergeCell ref="C4:C6"/>
    <mergeCell ref="D4:F4"/>
    <mergeCell ref="G4:G5"/>
    <mergeCell ref="G18:G19"/>
    <mergeCell ref="G9:G12"/>
    <mergeCell ref="C9:C12"/>
    <mergeCell ref="G28:G30"/>
    <mergeCell ref="G31:G32"/>
    <mergeCell ref="A9:A12"/>
    <mergeCell ref="B13:B15"/>
    <mergeCell ref="C13:C15"/>
    <mergeCell ref="A13:A15"/>
    <mergeCell ref="A18:A19"/>
    <mergeCell ref="B18:B19"/>
    <mergeCell ref="C18:C19"/>
    <mergeCell ref="G79:G81"/>
    <mergeCell ref="A74:A75"/>
    <mergeCell ref="B74:B75"/>
    <mergeCell ref="C74:C75"/>
    <mergeCell ref="A31:A32"/>
    <mergeCell ref="B31:B32"/>
    <mergeCell ref="C31:C32"/>
    <mergeCell ref="G55:G56"/>
    <mergeCell ref="C33:C34"/>
    <mergeCell ref="C55:C56"/>
    <mergeCell ref="A33:A34"/>
    <mergeCell ref="B33:B34"/>
    <mergeCell ref="B86:B87"/>
    <mergeCell ref="A86:A87"/>
    <mergeCell ref="G74:G75"/>
    <mergeCell ref="A55:A56"/>
    <mergeCell ref="B55:B56"/>
    <mergeCell ref="A79:A81"/>
    <mergeCell ref="B79:B81"/>
    <mergeCell ref="C79:C81"/>
    <mergeCell ref="I4:J4"/>
    <mergeCell ref="G22:G23"/>
    <mergeCell ref="A22:A23"/>
    <mergeCell ref="B22:B23"/>
    <mergeCell ref="C22:C23"/>
    <mergeCell ref="G13:G15"/>
    <mergeCell ref="G20:G21"/>
    <mergeCell ref="A20:A21"/>
    <mergeCell ref="B20:B21"/>
    <mergeCell ref="C20:C21"/>
    <mergeCell ref="B42:B44"/>
    <mergeCell ref="C42:C44"/>
    <mergeCell ref="A1:P1"/>
    <mergeCell ref="A2:P2"/>
    <mergeCell ref="J5:J6"/>
    <mergeCell ref="K5:K6"/>
    <mergeCell ref="G33:G34"/>
    <mergeCell ref="A28:A30"/>
    <mergeCell ref="B28:B30"/>
    <mergeCell ref="C28:C30"/>
    <mergeCell ref="A50:A51"/>
    <mergeCell ref="B50:B51"/>
    <mergeCell ref="C50:C51"/>
    <mergeCell ref="G50:G51"/>
    <mergeCell ref="I5:I6"/>
    <mergeCell ref="A46:A47"/>
    <mergeCell ref="B46:B47"/>
    <mergeCell ref="C46:C47"/>
    <mergeCell ref="G46:G47"/>
    <mergeCell ref="A42:A4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2011-09-28T07:49:25Z</cp:lastPrinted>
  <dcterms:created xsi:type="dcterms:W3CDTF">2008-09-26T08:05:27Z</dcterms:created>
  <dcterms:modified xsi:type="dcterms:W3CDTF">2011-09-28T11:38:46Z</dcterms:modified>
  <cp:category/>
  <cp:version/>
  <cp:contentType/>
  <cp:contentStatus/>
</cp:coreProperties>
</file>