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'Arkusz1'!$A$1:$N$63</definedName>
    <definedName name="_xlnm.Print_Titles" localSheetId="0">'Arkusz1'!$1:$7</definedName>
  </definedNames>
  <calcPr fullCalcOnLoad="1"/>
</workbook>
</file>

<file path=xl/sharedStrings.xml><?xml version="1.0" encoding="utf-8"?>
<sst xmlns="http://schemas.openxmlformats.org/spreadsheetml/2006/main" count="319" uniqueCount="183">
  <si>
    <t>km</t>
  </si>
  <si>
    <t>od km</t>
  </si>
  <si>
    <t>1.</t>
  </si>
  <si>
    <t>1700B</t>
  </si>
  <si>
    <t>1710B</t>
  </si>
  <si>
    <t>8.</t>
  </si>
  <si>
    <t>1726B</t>
  </si>
  <si>
    <t xml:space="preserve">gmina   Siemiatycze  </t>
  </si>
  <si>
    <t>1728B</t>
  </si>
  <si>
    <t>1729B</t>
  </si>
  <si>
    <t>2101B</t>
  </si>
  <si>
    <t>1732B</t>
  </si>
  <si>
    <t>1737B</t>
  </si>
  <si>
    <t>1754B</t>
  </si>
  <si>
    <t xml:space="preserve">gmina Siemiatycze </t>
  </si>
  <si>
    <t>1762B</t>
  </si>
  <si>
    <t>1763B</t>
  </si>
  <si>
    <t>1784B</t>
  </si>
  <si>
    <t>gmina   Mielnik</t>
  </si>
  <si>
    <t>Radziwiłłówka – Mielnik</t>
  </si>
  <si>
    <t>gmina   Perlejewo</t>
  </si>
  <si>
    <t>2094B</t>
  </si>
  <si>
    <t>2099B</t>
  </si>
  <si>
    <t>2100B</t>
  </si>
  <si>
    <t>lp.</t>
  </si>
  <si>
    <t xml:space="preserve">nr drogi </t>
  </si>
  <si>
    <t xml:space="preserve">nazwa drogi </t>
  </si>
  <si>
    <t xml:space="preserve">do km </t>
  </si>
  <si>
    <t>uwagi</t>
  </si>
  <si>
    <t xml:space="preserve">Brańsk – Lubieszcze - Olędy – Małyszczyn – Pobikry – Perlejewo – Granne </t>
  </si>
  <si>
    <t>Siemiatycze (ul. 3 Maja, ul. Bartosza Głowackiego) – Czartajew – Kłopoty Stanisławy – Makarki – Grodzisk – Sypnie -  Pobikry</t>
  </si>
  <si>
    <t xml:space="preserve">droga 690 – Czartajew – droga 1710B </t>
  </si>
  <si>
    <t xml:space="preserve">droga 62 - Wólka  Zamkowa  – Minczewo–  Arbasy – Osnówka  – Granne – Głęboczek – Kobyla – Pełch </t>
  </si>
  <si>
    <t xml:space="preserve">Siemiatycze ( ulica Drohiczyńska  ) – Krupice - Klekotowo - Ogrodniki –  Wólka Nadbużna  – Turna Mała </t>
  </si>
  <si>
    <t xml:space="preserve">droga 1727B –Obniże – Śledzianów – Bużyski </t>
  </si>
  <si>
    <t xml:space="preserve">Siemiatycze (ul. Słowiczyńska) – Tołwin – Hornowo – Osmola - Dziadkowice </t>
  </si>
  <si>
    <t xml:space="preserve">Siemiatycze ( ul. Wysoka)  – Boratyniec Lacki – Grabarka - Sokóle – droga 1771B </t>
  </si>
  <si>
    <t xml:space="preserve">Siemiatycze ( ul. Armii Krajowej )  – Boratyniec Ruski – Stacja  Kolejowa -  Siemiatycze – droga 640 </t>
  </si>
  <si>
    <t>droga 1763B – Boratyniec Ruski – Szerszenie – droga 658</t>
  </si>
  <si>
    <t>1764B</t>
  </si>
  <si>
    <t>1781B</t>
  </si>
  <si>
    <t xml:space="preserve">droga 640 – Maćkowicze – Osłowo – Sutno – Niemirów </t>
  </si>
  <si>
    <t>1783B</t>
  </si>
  <si>
    <t>Siemiatycze (ul. T. Kościuszki ) – Turna Duża</t>
  </si>
  <si>
    <t xml:space="preserve">Ciechanowiec – Kosiorki – Perlejewo </t>
  </si>
  <si>
    <t xml:space="preserve">Wojtkowice Stare – Pełch – Leszczka Duża </t>
  </si>
  <si>
    <t xml:space="preserve">Perlejewo – Twarogi Lackie – Twarogi Wypychy  - droga 690 </t>
  </si>
  <si>
    <t>Ostrożany – Koski Wypychy – Pokrzywne – Perlejewo</t>
  </si>
  <si>
    <t>standard ZUD</t>
  </si>
  <si>
    <t>V</t>
  </si>
  <si>
    <t>gmina  Siemiatycze</t>
  </si>
  <si>
    <t>gmina  Drohiczyn</t>
  </si>
  <si>
    <t>długość odcinka</t>
  </si>
  <si>
    <t>gmina Perlejewo</t>
  </si>
  <si>
    <t>Miasto Siemiatycze</t>
  </si>
  <si>
    <t>ul. T. Kościuszki  – droga 640</t>
  </si>
  <si>
    <t>Siemiatycze (ul. Kilińskiego)  – Rogawka – Korzeniówka Duża – Narojki - Miłkowice – Rotki – droga 1728B</t>
  </si>
  <si>
    <t>SPRAWDZENIE 1</t>
  </si>
  <si>
    <t xml:space="preserve">SPRAWDZENIE 2 </t>
  </si>
  <si>
    <t>jednostki    samorządowe</t>
  </si>
  <si>
    <t>ZESTAWIENIE  I  LOKALIZACJA  ODCINKÓW    DO   LIKWIDACJI   ŚLISKOŚCI</t>
  </si>
  <si>
    <t>lokalizacja odcinków                     likwidacji śliskości</t>
  </si>
  <si>
    <t xml:space="preserve">lokalizacja odcinka likwidacji śliskości </t>
  </si>
  <si>
    <t xml:space="preserve">dodatkowy opis miejsca likwidacji śliskości </t>
  </si>
  <si>
    <t xml:space="preserve">targowisko , sklepy , kościół , </t>
  </si>
  <si>
    <t>skrzyżowanie na łuku poziomym , kościół</t>
  </si>
  <si>
    <t xml:space="preserve">zakres </t>
  </si>
  <si>
    <t>skrzyżowanie z drogą 1728B</t>
  </si>
  <si>
    <t xml:space="preserve">duży spadek podłyżny przed skrzyżowaniem </t>
  </si>
  <si>
    <t>duży spadek podłużny , nienormatyny łuk poziomy</t>
  </si>
  <si>
    <t xml:space="preserve">miejscowość Śledzianów </t>
  </si>
  <si>
    <t>skrzyżowanie z drogą 1700B</t>
  </si>
  <si>
    <t>skrzyżowanie , sklepy , targowisko , apteka</t>
  </si>
  <si>
    <t xml:space="preserve">miejscowość Perlejewo </t>
  </si>
  <si>
    <t xml:space="preserve">szkoła , przystanek autobusów szkolnych </t>
  </si>
  <si>
    <t>skrzyżowanie z droga 1734B</t>
  </si>
  <si>
    <t>nienormatywny łuk poziomy</t>
  </si>
  <si>
    <t>skrzyżowanie z drogą 1711B</t>
  </si>
  <si>
    <t xml:space="preserve">instytucje publiczne , sklepy </t>
  </si>
  <si>
    <t>ulica 3 Maja w Siemiatyczach</t>
  </si>
  <si>
    <t xml:space="preserve">ulica Bartosza Głowackiego w Siemiatyczach </t>
  </si>
  <si>
    <t>miejscowość Czartajew</t>
  </si>
  <si>
    <t>Czartajew skrzyżowanie z drogą 1710B</t>
  </si>
  <si>
    <t>skrzyżowanie STOP , szkoła , sklepy</t>
  </si>
  <si>
    <t>ścisła zabudowa miejscowości</t>
  </si>
  <si>
    <t>A</t>
  </si>
  <si>
    <t>C</t>
  </si>
  <si>
    <t>cała długość  ulicy</t>
  </si>
  <si>
    <t>2.</t>
  </si>
  <si>
    <t>3.</t>
  </si>
  <si>
    <t>ulica Kilińskiego w Siemiatyczach</t>
  </si>
  <si>
    <t>ulica Drohiczyńska w Siemiatyczach</t>
  </si>
  <si>
    <t xml:space="preserve">Miasto Siemiatycze </t>
  </si>
  <si>
    <t xml:space="preserve">cała długość  ulicy </t>
  </si>
  <si>
    <t>ulica Wysoka w Siemiatyczach</t>
  </si>
  <si>
    <t>ulica Słowiczyńska w Siemiatyczach</t>
  </si>
  <si>
    <t>skrzyżowanie  z drogami  2094B , 2100B , 2101B w miejscowości Perlejewo</t>
  </si>
  <si>
    <t>skrzyżowanie  z drogą 1728B w miejscowości Granne</t>
  </si>
  <si>
    <t>skrzyżowanie z drogą 1728B w miejscowości Pełch</t>
  </si>
  <si>
    <t xml:space="preserve">skrzyżowanie z drogą 2094B w miejscowości Leszczka Duża </t>
  </si>
  <si>
    <t xml:space="preserve"> skrzyżowanie , sklep , przystanek autobusowy </t>
  </si>
  <si>
    <t>skrzyzowanie , spadek podłużny drogi</t>
  </si>
  <si>
    <t xml:space="preserve">skrzyżowanie ,  łuk  poziomy </t>
  </si>
  <si>
    <t xml:space="preserve">skrzyżowanie ,  kościół , przystanek autobusowy </t>
  </si>
  <si>
    <t xml:space="preserve">skrzyżowanie z drogą  2099B w miejscowości Leszczka Duża </t>
  </si>
  <si>
    <t xml:space="preserve">skrzyżowanie z drogą 1700B w miejscowości Perlejewo </t>
  </si>
  <si>
    <t>Kolonia Leszczka Duża</t>
  </si>
  <si>
    <t>duże spadki podłużne</t>
  </si>
  <si>
    <t>miejscowość Arbasy</t>
  </si>
  <si>
    <t>gmina Drohiczyn</t>
  </si>
  <si>
    <t xml:space="preserve">miejscowość Osnówka </t>
  </si>
  <si>
    <t>przystanek autobusowy w Osnówce , duży spadek podłużny</t>
  </si>
  <si>
    <t xml:space="preserve"> duży spadek podłużny wysokie nasypy w Osnówce</t>
  </si>
  <si>
    <t>duże spadki podłużne , wysokie nasypy w okolicy  Arbas w kierunku Osnówki</t>
  </si>
  <si>
    <t xml:space="preserve">miejscowość Granne </t>
  </si>
  <si>
    <t xml:space="preserve">skrzyżowanie z droga 1700B , przystanek autobusowy, kościół, nienormaytywny łuk poziomy, urządzenie energetyczne w skrajni drogi, duży spadek podłużny </t>
  </si>
  <si>
    <t>Granne - Kruzy</t>
  </si>
  <si>
    <t>duze spadki podłużne, nienormatywne łuki poziome, wysokie nasypy, przystanek autobusowy</t>
  </si>
  <si>
    <t xml:space="preserve">miejscowość Głęboczek </t>
  </si>
  <si>
    <t>miejscowość Kobyla</t>
  </si>
  <si>
    <t>miejscowość Pełch</t>
  </si>
  <si>
    <t xml:space="preserve">skrzyżowanie z drogą 2099B,  </t>
  </si>
  <si>
    <t>1761B</t>
  </si>
  <si>
    <t>droga 693 - Baciki Bliższe - Baciki Średnie - droga 1754B</t>
  </si>
  <si>
    <t>skrzyżowanie z drogą 1754B</t>
  </si>
  <si>
    <t>duży spadek podłużny na skrzyżowaniu</t>
  </si>
  <si>
    <t>B</t>
  </si>
  <si>
    <t>ulica Królewska w Mielniku</t>
  </si>
  <si>
    <t>duży spadek podłużny , skrzyżowanie z drogą 1785B,   duży spadek podłużny, skrzyzowanie z drogą 1781B, przedszkole</t>
  </si>
  <si>
    <t xml:space="preserve">cała długość ulicy do końca zwartej zabudowy </t>
  </si>
  <si>
    <t>4.</t>
  </si>
  <si>
    <t>5.</t>
  </si>
  <si>
    <t>6.</t>
  </si>
  <si>
    <t>7.</t>
  </si>
  <si>
    <t>cała długość  ulicy do końca zwartej zabudowy</t>
  </si>
  <si>
    <t xml:space="preserve">cała długość  ulicy do tablicy miejścowości </t>
  </si>
  <si>
    <t>Siemiatycze - Baciki Dalsze</t>
  </si>
  <si>
    <t>duży spadek podłużny, skrzyżowanie z drogą 1761B, łuk poziomy</t>
  </si>
  <si>
    <t xml:space="preserve">droga 640 - Maćkowicze </t>
  </si>
  <si>
    <t>Maćkowicze - Osłowo</t>
  </si>
  <si>
    <t>miejscowość Osłowo</t>
  </si>
  <si>
    <t xml:space="preserve">przystanek autobusowy  </t>
  </si>
  <si>
    <t xml:space="preserve">miejscowość Mielnik </t>
  </si>
  <si>
    <t xml:space="preserve">zwarta zabudowa Mielnika , łuki poziome, duże spadki podłużne, skrzyżowania </t>
  </si>
  <si>
    <t xml:space="preserve">przystanek autobusowy, skrzyżowanie do Maćkowicz, łuk poziomy </t>
  </si>
  <si>
    <t xml:space="preserve">skrzyżowanie z droga 1763B  </t>
  </si>
  <si>
    <t>długi podjazd o dużym nachyleniu podłużnym</t>
  </si>
  <si>
    <t>skrzyżowanie  w miejscowości Szerszenie</t>
  </si>
  <si>
    <t>z ulicą prowadzacą do szkoły</t>
  </si>
  <si>
    <t>skrzyżowanie z drogą 1764B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</si>
  <si>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</si>
  <si>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</si>
  <si>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</si>
  <si>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</si>
  <si>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</si>
  <si>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</si>
  <si>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</si>
  <si>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</si>
  <si>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</si>
  <si>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</si>
  <si>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przystanek autobusowy,  łuk poziomy o dużym spadku poprzecznym</t>
  </si>
  <si>
    <t>Boratyniec Ruski - Stacja Kolejowa Siemiatycze</t>
  </si>
  <si>
    <t xml:space="preserve">ulica Armii Krajowej w Siemiatyczach </t>
  </si>
  <si>
    <t>miejscowość Stacja Kolejowa Siemiatycze</t>
  </si>
  <si>
    <t>łuk poziomy o dużym spadku poprzecznym, skrzyżowania zwężeniae jezdni i ograniczenie skrajni drogowej , ograniczenie prędkości</t>
  </si>
  <si>
    <t>skrzyżowanie z droga 640</t>
  </si>
  <si>
    <t>skrzyżowanie , duży spadek podłużny</t>
  </si>
  <si>
    <t>19.</t>
  </si>
  <si>
    <t xml:space="preserve">Zakres C    Odcinki  dróg utrzymywane przy użyciu solarki  lub piaskarki  ( piaskosól  30% )  </t>
  </si>
  <si>
    <t>zakres B</t>
  </si>
  <si>
    <t xml:space="preserve">zakres C </t>
  </si>
  <si>
    <t>zakres A</t>
  </si>
  <si>
    <t>Zakres B    Odcinki  dróg utrzymywane przy użyciu solarki lub piaskarki  ( piaskosól  30% )</t>
  </si>
  <si>
    <t xml:space="preserve">Zakres A    Odcinki  dróg utrzymywane przy użyciu solarki   </t>
  </si>
  <si>
    <t xml:space="preserve">Interwencyjna  likwidacja  śliskości  na  odcinkach dróg nie objętych powyższymi zakresami  </t>
  </si>
  <si>
    <t xml:space="preserve">zestawienie długości odcinków  likwidacji śliskości  solarką ( przy użyciu soli ) lub piaskarką ( przy użyciu piaskosoli ) w zależności od warunków atmosferycznych i potrzeb w poszczególnych  standardowych zakresach </t>
  </si>
  <si>
    <t>skrzyżowanie, łuk poziomy , duże spadki podłużne i poprzeczne</t>
  </si>
  <si>
    <r>
      <t xml:space="preserve">DŁUGOŚĆ ODCINKÓW   W  POSZCZEGÓLNYCH ZAKRESACH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</si>
  <si>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w szczególności :   </t>
  </si>
  <si>
    <t xml:space="preserve">odcinki o znacznym spadku podłużnym i poprzecznym , oblodzone odcinki leśne , skrzyżowania , przejścia przez miejscowości ,  lokalne  naboje lodowe po wyciekach wody , miejsca kolizji  lub wypadków drogowych   itp.   </t>
  </si>
  <si>
    <t xml:space="preserve">według   informacji zebranych przez dyżurnych zimowego utrzymania dróg   lub   potrzeb zgłaszanych przez uczestników ruchu drogowego ,  </t>
  </si>
  <si>
    <t>do  potrzeb  zimowego  utrzymania  dróg  w  sezonie  zimowym    2011 / 2012 r.     na  terenie   działania   Powiatowego  Zarządu  Dróg  w  Siemiatyczach</t>
  </si>
  <si>
    <t xml:space="preserve">INFORMACJA ZBIORCZA  - LIKWIDACJA ŚLISKOŚCI   ZUD  2011 / 2012 ROK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</si>
</sst>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12"/>
      <color theme="1"/>
      <name val="Arial"/>
      <family val="2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4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4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164" fontId="45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164" fontId="2" fillId="18" borderId="11" xfId="0" applyNumberFormat="1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164" fontId="2" fillId="19" borderId="13" xfId="0" applyNumberFormat="1" applyFont="1" applyFill="1" applyBorder="1" applyAlignment="1">
      <alignment horizontal="center" vertical="center" wrapText="1"/>
    </xf>
    <xf numFmtId="164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164" fontId="2" fillId="19" borderId="11" xfId="0" applyNumberFormat="1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/>
    </xf>
    <xf numFmtId="164" fontId="2" fillId="19" borderId="17" xfId="0" applyNumberFormat="1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18" borderId="13" xfId="0" applyNumberFormat="1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64" fontId="2" fillId="18" borderId="17" xfId="0" applyNumberFormat="1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64" fontId="44" fillId="19" borderId="12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4" fontId="44" fillId="18" borderId="1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/>
    </xf>
    <xf numFmtId="164" fontId="2" fillId="17" borderId="13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/>
    </xf>
    <xf numFmtId="164" fontId="2" fillId="17" borderId="10" xfId="0" applyNumberFormat="1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/>
    </xf>
    <xf numFmtId="164" fontId="2" fillId="17" borderId="11" xfId="0" applyNumberFormat="1" applyFont="1" applyFill="1" applyBorder="1" applyAlignment="1">
      <alignment horizontal="center" vertical="center" wrapText="1"/>
    </xf>
    <xf numFmtId="0" fontId="2" fillId="17" borderId="17" xfId="0" applyFont="1" applyFill="1" applyBorder="1" applyAlignment="1">
      <alignment horizontal="center" vertical="center"/>
    </xf>
    <xf numFmtId="164" fontId="2" fillId="17" borderId="17" xfId="0" applyNumberFormat="1" applyFont="1" applyFill="1" applyBorder="1" applyAlignment="1">
      <alignment horizontal="center" vertical="center" wrapText="1"/>
    </xf>
    <xf numFmtId="164" fontId="44" fillId="17" borderId="32" xfId="0" applyNumberFormat="1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164" fontId="42" fillId="0" borderId="36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44" fillId="34" borderId="40" xfId="0" applyNumberFormat="1" applyFont="1" applyFill="1" applyBorder="1" applyAlignment="1">
      <alignment horizontal="center"/>
    </xf>
    <xf numFmtId="0" fontId="44" fillId="34" borderId="40" xfId="0" applyFont="1" applyFill="1" applyBorder="1" applyAlignment="1">
      <alignment horizontal="center"/>
    </xf>
    <xf numFmtId="0" fontId="44" fillId="34" borderId="41" xfId="0" applyFont="1" applyFill="1" applyBorder="1" applyAlignment="1">
      <alignment horizontal="center"/>
    </xf>
    <xf numFmtId="164" fontId="42" fillId="0" borderId="36" xfId="0" applyNumberFormat="1" applyFont="1" applyBorder="1" applyAlignment="1">
      <alignment horizontal="center" vertical="center" wrapText="1"/>
    </xf>
    <xf numFmtId="164" fontId="42" fillId="0" borderId="16" xfId="0" applyNumberFormat="1" applyFont="1" applyBorder="1" applyAlignment="1">
      <alignment horizontal="center" vertical="center" wrapText="1"/>
    </xf>
    <xf numFmtId="164" fontId="44" fillId="34" borderId="41" xfId="0" applyNumberFormat="1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5" fillId="0" borderId="42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0" fontId="45" fillId="0" borderId="41" xfId="0" applyFont="1" applyBorder="1" applyAlignment="1">
      <alignment horizontal="right" vertical="center"/>
    </xf>
    <xf numFmtId="0" fontId="43" fillId="0" borderId="42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37" fillId="10" borderId="45" xfId="0" applyFont="1" applyFill="1" applyBorder="1" applyAlignment="1">
      <alignment horizontal="center" vertical="center" wrapText="1"/>
    </xf>
    <xf numFmtId="0" fontId="37" fillId="10" borderId="46" xfId="0" applyFont="1" applyFill="1" applyBorder="1" applyAlignment="1">
      <alignment horizontal="center" vertical="center" wrapText="1"/>
    </xf>
    <xf numFmtId="0" fontId="37" fillId="10" borderId="47" xfId="0" applyFont="1" applyFill="1" applyBorder="1" applyAlignment="1">
      <alignment horizontal="center" vertical="center" wrapText="1"/>
    </xf>
    <xf numFmtId="0" fontId="37" fillId="10" borderId="44" xfId="0" applyFont="1" applyFill="1" applyBorder="1" applyAlignment="1">
      <alignment horizontal="center" vertical="center" wrapText="1"/>
    </xf>
    <xf numFmtId="0" fontId="37" fillId="10" borderId="0" xfId="0" applyFont="1" applyFill="1" applyBorder="1" applyAlignment="1">
      <alignment horizontal="center" vertical="center" wrapText="1"/>
    </xf>
    <xf numFmtId="0" fontId="37" fillId="10" borderId="48" xfId="0" applyFont="1" applyFill="1" applyBorder="1" applyAlignment="1">
      <alignment horizontal="center" vertical="center" wrapText="1"/>
    </xf>
    <xf numFmtId="0" fontId="37" fillId="10" borderId="14" xfId="0" applyFont="1" applyFill="1" applyBorder="1" applyAlignment="1">
      <alignment horizontal="center" vertical="center" wrapText="1"/>
    </xf>
    <xf numFmtId="0" fontId="37" fillId="10" borderId="43" xfId="0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left" vertical="center"/>
    </xf>
    <xf numFmtId="0" fontId="43" fillId="0" borderId="40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8" fillId="0" borderId="45" xfId="0" applyFont="1" applyBorder="1" applyAlignment="1">
      <alignment horizontal="left" vertical="center" wrapText="1"/>
    </xf>
    <xf numFmtId="0" fontId="48" fillId="0" borderId="46" xfId="0" applyFont="1" applyBorder="1" applyAlignment="1">
      <alignment horizontal="left" vertical="center" wrapText="1"/>
    </xf>
    <xf numFmtId="164" fontId="43" fillId="18" borderId="42" xfId="0" applyNumberFormat="1" applyFont="1" applyFill="1" applyBorder="1" applyAlignment="1">
      <alignment horizontal="center" vertical="center"/>
    </xf>
    <xf numFmtId="164" fontId="43" fillId="18" borderId="40" xfId="0" applyNumberFormat="1" applyFont="1" applyFill="1" applyBorder="1" applyAlignment="1">
      <alignment horizontal="center" vertical="center"/>
    </xf>
    <xf numFmtId="164" fontId="43" fillId="18" borderId="41" xfId="0" applyNumberFormat="1" applyFont="1" applyFill="1" applyBorder="1" applyAlignment="1">
      <alignment horizontal="center" vertical="center"/>
    </xf>
    <xf numFmtId="164" fontId="43" fillId="17" borderId="42" xfId="0" applyNumberFormat="1" applyFont="1" applyFill="1" applyBorder="1" applyAlignment="1">
      <alignment horizontal="center" vertical="center"/>
    </xf>
    <xf numFmtId="164" fontId="43" fillId="17" borderId="40" xfId="0" applyNumberFormat="1" applyFont="1" applyFill="1" applyBorder="1" applyAlignment="1">
      <alignment horizontal="center" vertical="center"/>
    </xf>
    <xf numFmtId="164" fontId="43" fillId="17" borderId="41" xfId="0" applyNumberFormat="1" applyFont="1" applyFill="1" applyBorder="1" applyAlignment="1">
      <alignment horizontal="center" vertical="center"/>
    </xf>
    <xf numFmtId="164" fontId="43" fillId="19" borderId="45" xfId="0" applyNumberFormat="1" applyFont="1" applyFill="1" applyBorder="1" applyAlignment="1">
      <alignment horizontal="center" vertical="center"/>
    </xf>
    <xf numFmtId="164" fontId="43" fillId="19" borderId="46" xfId="0" applyNumberFormat="1" applyFont="1" applyFill="1" applyBorder="1" applyAlignment="1">
      <alignment horizontal="center" vertical="center"/>
    </xf>
    <xf numFmtId="164" fontId="43" fillId="19" borderId="4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49">
      <selection activeCell="A57" sqref="A57:N57"/>
    </sheetView>
  </sheetViews>
  <sheetFormatPr defaultColWidth="8.796875" defaultRowHeight="14.25"/>
  <cols>
    <col min="1" max="1" width="3.09765625" style="4" customWidth="1"/>
    <col min="2" max="2" width="5.09765625" style="0" customWidth="1"/>
    <col min="3" max="3" width="24.8984375" style="0" customWidth="1"/>
    <col min="4" max="4" width="19.69921875" style="6" customWidth="1"/>
    <col min="5" max="5" width="26.09765625" style="6" customWidth="1"/>
    <col min="6" max="6" width="6.59765625" style="0" customWidth="1"/>
    <col min="7" max="7" width="7" style="0" customWidth="1"/>
    <col min="8" max="8" width="8.59765625" style="0" customWidth="1"/>
    <col min="9" max="9" width="7" style="0" customWidth="1"/>
    <col min="10" max="10" width="6" style="0" customWidth="1"/>
    <col min="11" max="13" width="10.59765625" style="0" customWidth="1"/>
    <col min="14" max="14" width="14.19921875" style="0" customWidth="1"/>
  </cols>
  <sheetData>
    <row r="1" spans="1:14" ht="15.75">
      <c r="A1" s="109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>
      <c r="A2" s="109" t="s">
        <v>181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6.5" thickBot="1">
      <c r="A3" s="3"/>
      <c r="B3" s="2"/>
      <c r="C3" s="2"/>
      <c r="D3" s="5"/>
      <c r="E3" s="5"/>
      <c r="F3" s="2"/>
      <c r="G3" s="2"/>
      <c r="H3" s="7"/>
      <c r="I3" s="8"/>
      <c r="J3" s="15"/>
      <c r="K3" s="8"/>
      <c r="L3" s="8"/>
      <c r="M3" s="8"/>
      <c r="N3" s="2"/>
    </row>
    <row r="4" spans="1:15" ht="69.75" customHeight="1">
      <c r="A4" s="102" t="s">
        <v>24</v>
      </c>
      <c r="B4" s="91" t="s">
        <v>25</v>
      </c>
      <c r="C4" s="91" t="s">
        <v>26</v>
      </c>
      <c r="D4" s="131" t="s">
        <v>62</v>
      </c>
      <c r="E4" s="95" t="s">
        <v>63</v>
      </c>
      <c r="F4" s="116" t="s">
        <v>61</v>
      </c>
      <c r="G4" s="117"/>
      <c r="H4" s="21" t="s">
        <v>52</v>
      </c>
      <c r="I4" s="91" t="s">
        <v>48</v>
      </c>
      <c r="J4" s="91" t="s">
        <v>66</v>
      </c>
      <c r="K4" s="121" t="s">
        <v>175</v>
      </c>
      <c r="L4" s="121"/>
      <c r="M4" s="121"/>
      <c r="N4" s="53" t="s">
        <v>28</v>
      </c>
      <c r="O4" s="1"/>
    </row>
    <row r="5" spans="1:15" ht="11.25" customHeight="1">
      <c r="A5" s="103"/>
      <c r="B5" s="92"/>
      <c r="C5" s="92"/>
      <c r="D5" s="132"/>
      <c r="E5" s="96"/>
      <c r="F5" s="118" t="s">
        <v>1</v>
      </c>
      <c r="G5" s="110" t="s">
        <v>27</v>
      </c>
      <c r="H5" s="113" t="s">
        <v>0</v>
      </c>
      <c r="I5" s="92"/>
      <c r="J5" s="92"/>
      <c r="K5" s="128" t="s">
        <v>171</v>
      </c>
      <c r="L5" s="128" t="s">
        <v>169</v>
      </c>
      <c r="M5" s="128" t="s">
        <v>170</v>
      </c>
      <c r="N5" s="99" t="s">
        <v>59</v>
      </c>
      <c r="O5" s="1"/>
    </row>
    <row r="6" spans="1:15" ht="8.25" customHeight="1">
      <c r="A6" s="104"/>
      <c r="B6" s="93"/>
      <c r="C6" s="93"/>
      <c r="D6" s="133"/>
      <c r="E6" s="97"/>
      <c r="F6" s="119"/>
      <c r="G6" s="111"/>
      <c r="H6" s="114"/>
      <c r="I6" s="93"/>
      <c r="J6" s="93"/>
      <c r="K6" s="129"/>
      <c r="L6" s="129"/>
      <c r="M6" s="129"/>
      <c r="N6" s="100"/>
      <c r="O6" s="1"/>
    </row>
    <row r="7" spans="1:15" ht="15.75" customHeight="1" thickBot="1">
      <c r="A7" s="105"/>
      <c r="B7" s="94"/>
      <c r="C7" s="94"/>
      <c r="D7" s="134"/>
      <c r="E7" s="98"/>
      <c r="F7" s="120"/>
      <c r="G7" s="112"/>
      <c r="H7" s="115"/>
      <c r="I7" s="94"/>
      <c r="J7" s="94"/>
      <c r="K7" s="20" t="s">
        <v>0</v>
      </c>
      <c r="L7" s="20" t="s">
        <v>0</v>
      </c>
      <c r="M7" s="20" t="s">
        <v>0</v>
      </c>
      <c r="N7" s="101"/>
      <c r="O7" s="1"/>
    </row>
    <row r="8" spans="1:15" ht="37.5" customHeight="1">
      <c r="A8" s="122" t="s">
        <v>2</v>
      </c>
      <c r="B8" s="106" t="s">
        <v>3</v>
      </c>
      <c r="C8" s="106" t="s">
        <v>29</v>
      </c>
      <c r="D8" s="28" t="s">
        <v>96</v>
      </c>
      <c r="E8" s="70" t="s">
        <v>64</v>
      </c>
      <c r="F8" s="75">
        <v>25.772</v>
      </c>
      <c r="G8" s="25">
        <v>25.972</v>
      </c>
      <c r="H8" s="25">
        <f aca="true" t="shared" si="0" ref="H8:H13">G8-F8</f>
        <v>0.20000000000000284</v>
      </c>
      <c r="I8" s="63" t="s">
        <v>49</v>
      </c>
      <c r="J8" s="43" t="s">
        <v>86</v>
      </c>
      <c r="K8" s="26"/>
      <c r="L8" s="26"/>
      <c r="M8" s="40">
        <f>H8</f>
        <v>0.20000000000000284</v>
      </c>
      <c r="N8" s="34" t="s">
        <v>53</v>
      </c>
      <c r="O8" s="1"/>
    </row>
    <row r="9" spans="1:15" ht="30" customHeight="1" thickBot="1">
      <c r="A9" s="124"/>
      <c r="B9" s="108"/>
      <c r="C9" s="108"/>
      <c r="D9" s="29" t="s">
        <v>97</v>
      </c>
      <c r="E9" s="71" t="s">
        <v>65</v>
      </c>
      <c r="F9" s="76">
        <v>30.672</v>
      </c>
      <c r="G9" s="12">
        <v>30.772</v>
      </c>
      <c r="H9" s="12">
        <f t="shared" si="0"/>
        <v>0.09999999999999787</v>
      </c>
      <c r="I9" s="62" t="s">
        <v>49</v>
      </c>
      <c r="J9" s="45" t="s">
        <v>86</v>
      </c>
      <c r="K9" s="27"/>
      <c r="L9" s="27"/>
      <c r="M9" s="44">
        <f>H9</f>
        <v>0.09999999999999787</v>
      </c>
      <c r="N9" s="33" t="s">
        <v>53</v>
      </c>
      <c r="O9" s="1"/>
    </row>
    <row r="10" spans="1:15" ht="18.75" customHeight="1">
      <c r="A10" s="122" t="s">
        <v>88</v>
      </c>
      <c r="B10" s="106" t="s">
        <v>4</v>
      </c>
      <c r="C10" s="106" t="s">
        <v>30</v>
      </c>
      <c r="D10" s="28" t="s">
        <v>79</v>
      </c>
      <c r="E10" s="70" t="s">
        <v>93</v>
      </c>
      <c r="F10" s="75">
        <v>0</v>
      </c>
      <c r="G10" s="25">
        <v>0.185</v>
      </c>
      <c r="H10" s="25">
        <f t="shared" si="0"/>
        <v>0.185</v>
      </c>
      <c r="I10" s="63" t="s">
        <v>49</v>
      </c>
      <c r="J10" s="79" t="s">
        <v>85</v>
      </c>
      <c r="K10" s="80">
        <f>H10</f>
        <v>0.185</v>
      </c>
      <c r="L10" s="26"/>
      <c r="M10" s="26"/>
      <c r="N10" s="34" t="s">
        <v>54</v>
      </c>
      <c r="O10" s="1"/>
    </row>
    <row r="11" spans="1:15" ht="30" customHeight="1">
      <c r="A11" s="123"/>
      <c r="B11" s="107"/>
      <c r="C11" s="107"/>
      <c r="D11" s="19" t="s">
        <v>80</v>
      </c>
      <c r="E11" s="72" t="s">
        <v>87</v>
      </c>
      <c r="F11" s="77">
        <v>0.185</v>
      </c>
      <c r="G11" s="11">
        <v>2.185</v>
      </c>
      <c r="H11" s="11">
        <f t="shared" si="0"/>
        <v>2</v>
      </c>
      <c r="I11" s="64" t="s">
        <v>49</v>
      </c>
      <c r="J11" s="81" t="s">
        <v>85</v>
      </c>
      <c r="K11" s="82">
        <f>H11</f>
        <v>2</v>
      </c>
      <c r="L11" s="13"/>
      <c r="M11" s="13"/>
      <c r="N11" s="32" t="s">
        <v>54</v>
      </c>
      <c r="O11" s="1"/>
    </row>
    <row r="12" spans="1:15" ht="18.75" customHeight="1" thickBot="1">
      <c r="A12" s="124"/>
      <c r="B12" s="108"/>
      <c r="C12" s="108"/>
      <c r="D12" s="29" t="s">
        <v>81</v>
      </c>
      <c r="E12" s="71" t="s">
        <v>84</v>
      </c>
      <c r="F12" s="76">
        <v>2.513</v>
      </c>
      <c r="G12" s="12">
        <v>5.053</v>
      </c>
      <c r="H12" s="12">
        <f t="shared" si="0"/>
        <v>2.54</v>
      </c>
      <c r="I12" s="65" t="s">
        <v>49</v>
      </c>
      <c r="J12" s="83" t="s">
        <v>85</v>
      </c>
      <c r="K12" s="84">
        <f>H12</f>
        <v>2.54</v>
      </c>
      <c r="L12" s="27"/>
      <c r="M12" s="27"/>
      <c r="N12" s="33" t="s">
        <v>7</v>
      </c>
      <c r="O12" s="1"/>
    </row>
    <row r="13" spans="1:15" ht="30" customHeight="1" thickBot="1">
      <c r="A13" s="52" t="s">
        <v>89</v>
      </c>
      <c r="B13" s="30" t="s">
        <v>6</v>
      </c>
      <c r="C13" s="30" t="s">
        <v>31</v>
      </c>
      <c r="D13" s="30" t="s">
        <v>82</v>
      </c>
      <c r="E13" s="73" t="s">
        <v>83</v>
      </c>
      <c r="F13" s="52">
        <v>1.076</v>
      </c>
      <c r="G13" s="30">
        <v>1.276</v>
      </c>
      <c r="H13" s="48">
        <f t="shared" si="0"/>
        <v>0.19999999999999996</v>
      </c>
      <c r="I13" s="66" t="s">
        <v>49</v>
      </c>
      <c r="J13" s="85" t="s">
        <v>85</v>
      </c>
      <c r="K13" s="86">
        <f>H13</f>
        <v>0.19999999999999996</v>
      </c>
      <c r="L13" s="31"/>
      <c r="M13" s="31"/>
      <c r="N13" s="49" t="s">
        <v>7</v>
      </c>
      <c r="O13" s="10"/>
    </row>
    <row r="14" spans="1:15" ht="30" customHeight="1">
      <c r="A14" s="122" t="s">
        <v>130</v>
      </c>
      <c r="B14" s="106" t="s">
        <v>8</v>
      </c>
      <c r="C14" s="106" t="s">
        <v>32</v>
      </c>
      <c r="D14" s="28" t="s">
        <v>108</v>
      </c>
      <c r="E14" s="70" t="s">
        <v>113</v>
      </c>
      <c r="F14" s="75">
        <v>12</v>
      </c>
      <c r="G14" s="25">
        <v>12.2</v>
      </c>
      <c r="H14" s="25">
        <f aca="true" t="shared" si="1" ref="H14:H23">G14-F14</f>
        <v>0.1999999999999993</v>
      </c>
      <c r="I14" s="63" t="s">
        <v>49</v>
      </c>
      <c r="J14" s="43" t="s">
        <v>86</v>
      </c>
      <c r="K14" s="26"/>
      <c r="L14" s="26"/>
      <c r="M14" s="40">
        <f aca="true" t="shared" si="2" ref="M14:M21">H14</f>
        <v>0.1999999999999993</v>
      </c>
      <c r="N14" s="34" t="s">
        <v>109</v>
      </c>
      <c r="O14" s="1"/>
    </row>
    <row r="15" spans="1:15" ht="30" customHeight="1">
      <c r="A15" s="123"/>
      <c r="B15" s="107"/>
      <c r="C15" s="107"/>
      <c r="D15" s="19" t="s">
        <v>110</v>
      </c>
      <c r="E15" s="72" t="s">
        <v>111</v>
      </c>
      <c r="F15" s="77">
        <v>13.3</v>
      </c>
      <c r="G15" s="11">
        <v>13.4</v>
      </c>
      <c r="H15" s="11">
        <f t="shared" si="1"/>
        <v>0.09999999999999964</v>
      </c>
      <c r="I15" s="64" t="s">
        <v>49</v>
      </c>
      <c r="J15" s="42" t="s">
        <v>86</v>
      </c>
      <c r="K15" s="13"/>
      <c r="L15" s="13"/>
      <c r="M15" s="41">
        <f t="shared" si="2"/>
        <v>0.09999999999999964</v>
      </c>
      <c r="N15" s="32" t="s">
        <v>20</v>
      </c>
      <c r="O15" s="1"/>
    </row>
    <row r="16" spans="1:15" ht="30" customHeight="1">
      <c r="A16" s="123"/>
      <c r="B16" s="107"/>
      <c r="C16" s="107"/>
      <c r="D16" s="19" t="s">
        <v>110</v>
      </c>
      <c r="E16" s="72" t="s">
        <v>112</v>
      </c>
      <c r="F16" s="77">
        <v>13.8</v>
      </c>
      <c r="G16" s="11">
        <v>14.2</v>
      </c>
      <c r="H16" s="11">
        <f t="shared" si="1"/>
        <v>0.3999999999999986</v>
      </c>
      <c r="I16" s="64" t="s">
        <v>49</v>
      </c>
      <c r="J16" s="42" t="s">
        <v>86</v>
      </c>
      <c r="K16" s="13"/>
      <c r="L16" s="13"/>
      <c r="M16" s="41">
        <f t="shared" si="2"/>
        <v>0.3999999999999986</v>
      </c>
      <c r="N16" s="32" t="s">
        <v>20</v>
      </c>
      <c r="O16" s="1"/>
    </row>
    <row r="17" spans="1:15" ht="60" customHeight="1">
      <c r="A17" s="123"/>
      <c r="B17" s="107"/>
      <c r="C17" s="107"/>
      <c r="D17" s="19" t="s">
        <v>114</v>
      </c>
      <c r="E17" s="72" t="s">
        <v>115</v>
      </c>
      <c r="F17" s="77">
        <v>14.7</v>
      </c>
      <c r="G17" s="11">
        <v>15</v>
      </c>
      <c r="H17" s="11">
        <f t="shared" si="1"/>
        <v>0.3000000000000007</v>
      </c>
      <c r="I17" s="64" t="s">
        <v>49</v>
      </c>
      <c r="J17" s="42" t="s">
        <v>86</v>
      </c>
      <c r="K17" s="13"/>
      <c r="L17" s="13"/>
      <c r="M17" s="41">
        <f t="shared" si="2"/>
        <v>0.3000000000000007</v>
      </c>
      <c r="N17" s="32" t="s">
        <v>20</v>
      </c>
      <c r="O17" s="1"/>
    </row>
    <row r="18" spans="1:15" ht="37.5" customHeight="1">
      <c r="A18" s="123"/>
      <c r="B18" s="107"/>
      <c r="C18" s="107"/>
      <c r="D18" s="19" t="s">
        <v>116</v>
      </c>
      <c r="E18" s="72" t="s">
        <v>117</v>
      </c>
      <c r="F18" s="77">
        <v>17.45</v>
      </c>
      <c r="G18" s="11">
        <v>17.9</v>
      </c>
      <c r="H18" s="11">
        <f t="shared" si="1"/>
        <v>0.4499999999999993</v>
      </c>
      <c r="I18" s="64" t="s">
        <v>49</v>
      </c>
      <c r="J18" s="42" t="s">
        <v>86</v>
      </c>
      <c r="K18" s="13"/>
      <c r="L18" s="13"/>
      <c r="M18" s="41">
        <f t="shared" si="2"/>
        <v>0.4499999999999993</v>
      </c>
      <c r="N18" s="32" t="s">
        <v>20</v>
      </c>
      <c r="O18" s="1"/>
    </row>
    <row r="19" spans="1:15" ht="37.5" customHeight="1">
      <c r="A19" s="123"/>
      <c r="B19" s="107"/>
      <c r="C19" s="107"/>
      <c r="D19" s="19" t="s">
        <v>118</v>
      </c>
      <c r="E19" s="72" t="s">
        <v>117</v>
      </c>
      <c r="F19" s="77">
        <v>18.8</v>
      </c>
      <c r="G19" s="11">
        <v>19.4</v>
      </c>
      <c r="H19" s="11">
        <f t="shared" si="1"/>
        <v>0.5999999999999979</v>
      </c>
      <c r="I19" s="64" t="s">
        <v>49</v>
      </c>
      <c r="J19" s="42" t="s">
        <v>86</v>
      </c>
      <c r="K19" s="13"/>
      <c r="L19" s="13"/>
      <c r="M19" s="41">
        <f t="shared" si="2"/>
        <v>0.5999999999999979</v>
      </c>
      <c r="N19" s="32" t="s">
        <v>20</v>
      </c>
      <c r="O19" s="1"/>
    </row>
    <row r="20" spans="1:15" ht="18.75" customHeight="1">
      <c r="A20" s="123"/>
      <c r="B20" s="107"/>
      <c r="C20" s="107"/>
      <c r="D20" s="19" t="s">
        <v>119</v>
      </c>
      <c r="E20" s="72" t="s">
        <v>76</v>
      </c>
      <c r="F20" s="77">
        <v>20.9</v>
      </c>
      <c r="G20" s="11">
        <v>21</v>
      </c>
      <c r="H20" s="11">
        <f t="shared" si="1"/>
        <v>0.10000000000000142</v>
      </c>
      <c r="I20" s="64" t="s">
        <v>49</v>
      </c>
      <c r="J20" s="42" t="s">
        <v>86</v>
      </c>
      <c r="K20" s="13"/>
      <c r="L20" s="13"/>
      <c r="M20" s="41">
        <f t="shared" si="2"/>
        <v>0.10000000000000142</v>
      </c>
      <c r="N20" s="32" t="s">
        <v>20</v>
      </c>
      <c r="O20" s="1"/>
    </row>
    <row r="21" spans="1:17" ht="18.75" customHeight="1" thickBot="1">
      <c r="A21" s="124"/>
      <c r="B21" s="108"/>
      <c r="C21" s="108"/>
      <c r="D21" s="29" t="s">
        <v>120</v>
      </c>
      <c r="E21" s="71" t="s">
        <v>121</v>
      </c>
      <c r="F21" s="76">
        <v>23.1</v>
      </c>
      <c r="G21" s="12">
        <v>23.3</v>
      </c>
      <c r="H21" s="12">
        <f t="shared" si="1"/>
        <v>0.1999999999999993</v>
      </c>
      <c r="I21" s="65" t="s">
        <v>49</v>
      </c>
      <c r="J21" s="45" t="s">
        <v>86</v>
      </c>
      <c r="K21" s="27"/>
      <c r="L21" s="27"/>
      <c r="M21" s="44">
        <f t="shared" si="2"/>
        <v>0.1999999999999993</v>
      </c>
      <c r="N21" s="33" t="s">
        <v>20</v>
      </c>
      <c r="O21" s="1"/>
      <c r="Q21" s="9"/>
    </row>
    <row r="22" spans="1:15" ht="37.5" customHeight="1" thickBot="1">
      <c r="A22" s="52" t="s">
        <v>131</v>
      </c>
      <c r="B22" s="30" t="s">
        <v>9</v>
      </c>
      <c r="C22" s="30" t="s">
        <v>56</v>
      </c>
      <c r="D22" s="30" t="s">
        <v>90</v>
      </c>
      <c r="E22" s="73" t="s">
        <v>134</v>
      </c>
      <c r="F22" s="78">
        <v>0</v>
      </c>
      <c r="G22" s="48">
        <v>1.174</v>
      </c>
      <c r="H22" s="48">
        <f t="shared" si="1"/>
        <v>1.174</v>
      </c>
      <c r="I22" s="67" t="s">
        <v>49</v>
      </c>
      <c r="J22" s="85" t="s">
        <v>85</v>
      </c>
      <c r="K22" s="86">
        <f>H22</f>
        <v>1.174</v>
      </c>
      <c r="L22" s="31"/>
      <c r="M22" s="31"/>
      <c r="N22" s="49" t="s">
        <v>92</v>
      </c>
      <c r="O22" s="1"/>
    </row>
    <row r="23" spans="1:15" ht="37.5" customHeight="1" thickBot="1">
      <c r="A23" s="52" t="s">
        <v>132</v>
      </c>
      <c r="B23" s="30" t="s">
        <v>11</v>
      </c>
      <c r="C23" s="30" t="s">
        <v>33</v>
      </c>
      <c r="D23" s="30" t="s">
        <v>91</v>
      </c>
      <c r="E23" s="73" t="s">
        <v>134</v>
      </c>
      <c r="F23" s="78">
        <v>0</v>
      </c>
      <c r="G23" s="48">
        <v>1.267</v>
      </c>
      <c r="H23" s="48">
        <f t="shared" si="1"/>
        <v>1.267</v>
      </c>
      <c r="I23" s="67" t="s">
        <v>49</v>
      </c>
      <c r="J23" s="85" t="s">
        <v>85</v>
      </c>
      <c r="K23" s="86">
        <f>H23</f>
        <v>1.267</v>
      </c>
      <c r="L23" s="31"/>
      <c r="M23" s="31"/>
      <c r="N23" s="49" t="s">
        <v>92</v>
      </c>
      <c r="O23" s="1"/>
    </row>
    <row r="24" spans="1:16" ht="30" customHeight="1">
      <c r="A24" s="122" t="s">
        <v>133</v>
      </c>
      <c r="B24" s="106" t="s">
        <v>12</v>
      </c>
      <c r="C24" s="106" t="s">
        <v>34</v>
      </c>
      <c r="D24" s="28" t="s">
        <v>70</v>
      </c>
      <c r="E24" s="70" t="s">
        <v>69</v>
      </c>
      <c r="F24" s="75">
        <v>3.37</v>
      </c>
      <c r="G24" s="25">
        <v>3.67</v>
      </c>
      <c r="H24" s="25">
        <f aca="true" t="shared" si="3" ref="H24:H52">G24-F24</f>
        <v>0.2999999999999998</v>
      </c>
      <c r="I24" s="63" t="s">
        <v>49</v>
      </c>
      <c r="J24" s="43" t="s">
        <v>86</v>
      </c>
      <c r="K24" s="26"/>
      <c r="L24" s="26"/>
      <c r="M24" s="40">
        <f>H24</f>
        <v>0.2999999999999998</v>
      </c>
      <c r="N24" s="34" t="s">
        <v>51</v>
      </c>
      <c r="O24" s="1"/>
      <c r="P24" s="57"/>
    </row>
    <row r="25" spans="1:15" ht="30" customHeight="1" thickBot="1">
      <c r="A25" s="124"/>
      <c r="B25" s="108"/>
      <c r="C25" s="108"/>
      <c r="D25" s="29" t="s">
        <v>67</v>
      </c>
      <c r="E25" s="71" t="s">
        <v>68</v>
      </c>
      <c r="F25" s="76">
        <v>4.16</v>
      </c>
      <c r="G25" s="12">
        <v>4.46</v>
      </c>
      <c r="H25" s="12">
        <f t="shared" si="3"/>
        <v>0.2999999999999998</v>
      </c>
      <c r="I25" s="65" t="s">
        <v>49</v>
      </c>
      <c r="J25" s="45" t="s">
        <v>86</v>
      </c>
      <c r="K25" s="27"/>
      <c r="L25" s="27"/>
      <c r="M25" s="44">
        <f>H25</f>
        <v>0.2999999999999998</v>
      </c>
      <c r="N25" s="33" t="s">
        <v>51</v>
      </c>
      <c r="O25" s="1"/>
    </row>
    <row r="26" spans="1:14" ht="30" customHeight="1">
      <c r="A26" s="122" t="s">
        <v>5</v>
      </c>
      <c r="B26" s="106" t="s">
        <v>13</v>
      </c>
      <c r="C26" s="106" t="s">
        <v>35</v>
      </c>
      <c r="D26" s="28" t="s">
        <v>95</v>
      </c>
      <c r="E26" s="70" t="s">
        <v>135</v>
      </c>
      <c r="F26" s="75">
        <v>0.031</v>
      </c>
      <c r="G26" s="25">
        <v>2.733</v>
      </c>
      <c r="H26" s="25">
        <f t="shared" si="3"/>
        <v>2.702</v>
      </c>
      <c r="I26" s="63" t="s">
        <v>49</v>
      </c>
      <c r="J26" s="79" t="s">
        <v>85</v>
      </c>
      <c r="K26" s="80">
        <f>H26</f>
        <v>2.702</v>
      </c>
      <c r="L26" s="26"/>
      <c r="M26" s="26"/>
      <c r="N26" s="34" t="s">
        <v>92</v>
      </c>
    </row>
    <row r="27" spans="1:14" ht="30" customHeight="1" thickBot="1">
      <c r="A27" s="124"/>
      <c r="B27" s="108"/>
      <c r="C27" s="108"/>
      <c r="D27" s="29" t="s">
        <v>136</v>
      </c>
      <c r="E27" s="71" t="s">
        <v>137</v>
      </c>
      <c r="F27" s="76">
        <v>3.3</v>
      </c>
      <c r="G27" s="12">
        <v>4.4</v>
      </c>
      <c r="H27" s="12">
        <f t="shared" si="3"/>
        <v>1.1000000000000005</v>
      </c>
      <c r="I27" s="65" t="s">
        <v>49</v>
      </c>
      <c r="J27" s="83" t="s">
        <v>85</v>
      </c>
      <c r="K27" s="84">
        <f>H27</f>
        <v>1.1000000000000005</v>
      </c>
      <c r="L27" s="27"/>
      <c r="M27" s="27"/>
      <c r="N27" s="33" t="s">
        <v>14</v>
      </c>
    </row>
    <row r="28" spans="1:14" ht="30" customHeight="1" thickBot="1">
      <c r="A28" s="52" t="s">
        <v>150</v>
      </c>
      <c r="B28" s="30" t="s">
        <v>122</v>
      </c>
      <c r="C28" s="30" t="s">
        <v>123</v>
      </c>
      <c r="D28" s="30" t="s">
        <v>124</v>
      </c>
      <c r="E28" s="73" t="s">
        <v>125</v>
      </c>
      <c r="F28" s="78">
        <v>2.199</v>
      </c>
      <c r="G28" s="48">
        <v>2.299</v>
      </c>
      <c r="H28" s="48">
        <f t="shared" si="3"/>
        <v>0.10000000000000009</v>
      </c>
      <c r="I28" s="67" t="s">
        <v>49</v>
      </c>
      <c r="J28" s="85" t="s">
        <v>85</v>
      </c>
      <c r="K28" s="86">
        <f>H28</f>
        <v>0.10000000000000009</v>
      </c>
      <c r="L28" s="31"/>
      <c r="M28" s="31"/>
      <c r="N28" s="49" t="s">
        <v>14</v>
      </c>
    </row>
    <row r="29" spans="1:14" ht="37.5" customHeight="1" thickBot="1">
      <c r="A29" s="52" t="s">
        <v>151</v>
      </c>
      <c r="B29" s="30" t="s">
        <v>15</v>
      </c>
      <c r="C29" s="30" t="s">
        <v>36</v>
      </c>
      <c r="D29" s="30" t="s">
        <v>94</v>
      </c>
      <c r="E29" s="73" t="s">
        <v>134</v>
      </c>
      <c r="F29" s="78">
        <v>0.041</v>
      </c>
      <c r="G29" s="48">
        <v>0.953</v>
      </c>
      <c r="H29" s="48">
        <f t="shared" si="3"/>
        <v>0.9119999999999999</v>
      </c>
      <c r="I29" s="67" t="s">
        <v>49</v>
      </c>
      <c r="J29" s="85" t="s">
        <v>85</v>
      </c>
      <c r="K29" s="86">
        <f>H29</f>
        <v>0.9119999999999999</v>
      </c>
      <c r="L29" s="31"/>
      <c r="M29" s="31"/>
      <c r="N29" s="49" t="s">
        <v>14</v>
      </c>
    </row>
    <row r="30" spans="1:15" ht="29.25" customHeight="1">
      <c r="A30" s="122" t="s">
        <v>152</v>
      </c>
      <c r="B30" s="106" t="s">
        <v>16</v>
      </c>
      <c r="C30" s="106" t="s">
        <v>37</v>
      </c>
      <c r="D30" s="28" t="s">
        <v>162</v>
      </c>
      <c r="E30" s="70" t="s">
        <v>134</v>
      </c>
      <c r="F30" s="75">
        <v>0.027</v>
      </c>
      <c r="G30" s="25">
        <v>2.17</v>
      </c>
      <c r="H30" s="25">
        <f t="shared" si="3"/>
        <v>2.143</v>
      </c>
      <c r="I30" s="63" t="s">
        <v>49</v>
      </c>
      <c r="J30" s="79" t="s">
        <v>85</v>
      </c>
      <c r="K30" s="80">
        <f>H30</f>
        <v>2.143</v>
      </c>
      <c r="L30" s="26"/>
      <c r="M30" s="26"/>
      <c r="N30" s="34" t="s">
        <v>14</v>
      </c>
      <c r="O30" s="9"/>
    </row>
    <row r="31" spans="1:15" ht="22.5">
      <c r="A31" s="123"/>
      <c r="B31" s="107"/>
      <c r="C31" s="107"/>
      <c r="D31" s="19" t="s">
        <v>149</v>
      </c>
      <c r="E31" s="72" t="s">
        <v>176</v>
      </c>
      <c r="F31" s="77">
        <v>4.55</v>
      </c>
      <c r="G31" s="11">
        <v>4.9</v>
      </c>
      <c r="H31" s="11">
        <f t="shared" si="3"/>
        <v>0.35000000000000053</v>
      </c>
      <c r="I31" s="64" t="s">
        <v>49</v>
      </c>
      <c r="J31" s="36" t="s">
        <v>126</v>
      </c>
      <c r="K31" s="13"/>
      <c r="L31" s="35">
        <f aca="true" t="shared" si="4" ref="L31:L40">H31</f>
        <v>0.35000000000000053</v>
      </c>
      <c r="M31" s="13"/>
      <c r="N31" s="32" t="s">
        <v>14</v>
      </c>
      <c r="O31" s="9"/>
    </row>
    <row r="32" spans="1:15" ht="30.75" customHeight="1">
      <c r="A32" s="123"/>
      <c r="B32" s="107"/>
      <c r="C32" s="107"/>
      <c r="D32" s="19" t="s">
        <v>161</v>
      </c>
      <c r="E32" s="72" t="s">
        <v>160</v>
      </c>
      <c r="F32" s="77">
        <v>5.5</v>
      </c>
      <c r="G32" s="11">
        <v>5.8</v>
      </c>
      <c r="H32" s="11">
        <f t="shared" si="3"/>
        <v>0.2999999999999998</v>
      </c>
      <c r="I32" s="64" t="s">
        <v>49</v>
      </c>
      <c r="J32" s="36" t="s">
        <v>126</v>
      </c>
      <c r="K32" s="13"/>
      <c r="L32" s="35">
        <f t="shared" si="4"/>
        <v>0.2999999999999998</v>
      </c>
      <c r="M32" s="13"/>
      <c r="N32" s="32" t="s">
        <v>14</v>
      </c>
      <c r="O32" s="9"/>
    </row>
    <row r="33" spans="1:15" ht="45" customHeight="1">
      <c r="A33" s="123"/>
      <c r="B33" s="107"/>
      <c r="C33" s="107"/>
      <c r="D33" s="19" t="s">
        <v>163</v>
      </c>
      <c r="E33" s="72" t="s">
        <v>164</v>
      </c>
      <c r="F33" s="77">
        <v>5.9</v>
      </c>
      <c r="G33" s="11">
        <v>6.75</v>
      </c>
      <c r="H33" s="11">
        <f t="shared" si="3"/>
        <v>0.8499999999999996</v>
      </c>
      <c r="I33" s="64" t="s">
        <v>49</v>
      </c>
      <c r="J33" s="36" t="s">
        <v>126</v>
      </c>
      <c r="K33" s="13"/>
      <c r="L33" s="35">
        <f t="shared" si="4"/>
        <v>0.8499999999999996</v>
      </c>
      <c r="M33" s="13"/>
      <c r="N33" s="32" t="s">
        <v>14</v>
      </c>
      <c r="O33" s="9"/>
    </row>
    <row r="34" spans="1:15" ht="18.75" customHeight="1" thickBot="1">
      <c r="A34" s="124"/>
      <c r="B34" s="108"/>
      <c r="C34" s="108"/>
      <c r="D34" s="29" t="s">
        <v>165</v>
      </c>
      <c r="E34" s="71" t="s">
        <v>166</v>
      </c>
      <c r="F34" s="76">
        <v>7.33</v>
      </c>
      <c r="G34" s="12">
        <v>7.43</v>
      </c>
      <c r="H34" s="12">
        <f t="shared" si="3"/>
        <v>0.09999999999999964</v>
      </c>
      <c r="I34" s="65" t="s">
        <v>49</v>
      </c>
      <c r="J34" s="39" t="s">
        <v>126</v>
      </c>
      <c r="K34" s="27"/>
      <c r="L34" s="38">
        <f t="shared" si="4"/>
        <v>0.09999999999999964</v>
      </c>
      <c r="M34" s="27"/>
      <c r="N34" s="33" t="s">
        <v>14</v>
      </c>
      <c r="O34" s="9"/>
    </row>
    <row r="35" spans="1:16" ht="22.5" customHeight="1">
      <c r="A35" s="122" t="s">
        <v>153</v>
      </c>
      <c r="B35" s="106" t="s">
        <v>39</v>
      </c>
      <c r="C35" s="106" t="s">
        <v>38</v>
      </c>
      <c r="D35" s="28" t="s">
        <v>145</v>
      </c>
      <c r="E35" s="70" t="s">
        <v>146</v>
      </c>
      <c r="F35" s="75">
        <v>0.012</v>
      </c>
      <c r="G35" s="25">
        <v>0.212</v>
      </c>
      <c r="H35" s="25">
        <f t="shared" si="3"/>
        <v>0.19999999999999998</v>
      </c>
      <c r="I35" s="61" t="s">
        <v>49</v>
      </c>
      <c r="J35" s="51" t="s">
        <v>126</v>
      </c>
      <c r="K35" s="26"/>
      <c r="L35" s="50">
        <f t="shared" si="4"/>
        <v>0.19999999999999998</v>
      </c>
      <c r="M35" s="26"/>
      <c r="N35" s="34" t="s">
        <v>50</v>
      </c>
      <c r="P35" s="57"/>
    </row>
    <row r="36" spans="1:14" ht="30" customHeight="1" thickBot="1">
      <c r="A36" s="124"/>
      <c r="B36" s="108"/>
      <c r="C36" s="108"/>
      <c r="D36" s="29" t="s">
        <v>147</v>
      </c>
      <c r="E36" s="71" t="s">
        <v>148</v>
      </c>
      <c r="F36" s="76">
        <v>1.85</v>
      </c>
      <c r="G36" s="12">
        <v>1.95</v>
      </c>
      <c r="H36" s="12">
        <f t="shared" si="3"/>
        <v>0.09999999999999987</v>
      </c>
      <c r="I36" s="62" t="s">
        <v>49</v>
      </c>
      <c r="J36" s="39" t="s">
        <v>126</v>
      </c>
      <c r="K36" s="27"/>
      <c r="L36" s="38">
        <f t="shared" si="4"/>
        <v>0.09999999999999987</v>
      </c>
      <c r="M36" s="27"/>
      <c r="N36" s="33" t="s">
        <v>50</v>
      </c>
    </row>
    <row r="37" spans="1:14" ht="29.25" customHeight="1">
      <c r="A37" s="122" t="s">
        <v>154</v>
      </c>
      <c r="B37" s="106" t="s">
        <v>40</v>
      </c>
      <c r="C37" s="106" t="s">
        <v>41</v>
      </c>
      <c r="D37" s="28" t="s">
        <v>138</v>
      </c>
      <c r="E37" s="70" t="s">
        <v>144</v>
      </c>
      <c r="F37" s="75">
        <v>1</v>
      </c>
      <c r="G37" s="25">
        <v>1.2</v>
      </c>
      <c r="H37" s="25">
        <f t="shared" si="3"/>
        <v>0.19999999999999996</v>
      </c>
      <c r="I37" s="63" t="s">
        <v>49</v>
      </c>
      <c r="J37" s="37" t="s">
        <v>126</v>
      </c>
      <c r="K37" s="26"/>
      <c r="L37" s="50">
        <f t="shared" si="4"/>
        <v>0.19999999999999996</v>
      </c>
      <c r="M37" s="26"/>
      <c r="N37" s="34" t="s">
        <v>18</v>
      </c>
    </row>
    <row r="38" spans="1:14" ht="18.75" customHeight="1">
      <c r="A38" s="123"/>
      <c r="B38" s="107"/>
      <c r="C38" s="107"/>
      <c r="D38" s="19" t="s">
        <v>139</v>
      </c>
      <c r="E38" s="72" t="s">
        <v>141</v>
      </c>
      <c r="F38" s="77">
        <v>4</v>
      </c>
      <c r="G38" s="11">
        <v>4.1</v>
      </c>
      <c r="H38" s="11">
        <f t="shared" si="3"/>
        <v>0.09999999999999964</v>
      </c>
      <c r="I38" s="64" t="s">
        <v>49</v>
      </c>
      <c r="J38" s="36" t="s">
        <v>126</v>
      </c>
      <c r="K38" s="13"/>
      <c r="L38" s="35">
        <f t="shared" si="4"/>
        <v>0.09999999999999964</v>
      </c>
      <c r="M38" s="13"/>
      <c r="N38" s="32" t="s">
        <v>18</v>
      </c>
    </row>
    <row r="39" spans="1:14" ht="18.75" customHeight="1">
      <c r="A39" s="123"/>
      <c r="B39" s="107"/>
      <c r="C39" s="107"/>
      <c r="D39" s="19" t="s">
        <v>140</v>
      </c>
      <c r="E39" s="72" t="s">
        <v>141</v>
      </c>
      <c r="F39" s="77">
        <v>5.6</v>
      </c>
      <c r="G39" s="11">
        <v>5.7</v>
      </c>
      <c r="H39" s="11">
        <f t="shared" si="3"/>
        <v>0.10000000000000053</v>
      </c>
      <c r="I39" s="64" t="s">
        <v>49</v>
      </c>
      <c r="J39" s="36" t="s">
        <v>126</v>
      </c>
      <c r="K39" s="13"/>
      <c r="L39" s="35">
        <f t="shared" si="4"/>
        <v>0.10000000000000053</v>
      </c>
      <c r="M39" s="13"/>
      <c r="N39" s="32" t="s">
        <v>18</v>
      </c>
    </row>
    <row r="40" spans="1:14" ht="30" customHeight="1" thickBot="1">
      <c r="A40" s="124"/>
      <c r="B40" s="108"/>
      <c r="C40" s="108"/>
      <c r="D40" s="29" t="s">
        <v>142</v>
      </c>
      <c r="E40" s="71" t="s">
        <v>143</v>
      </c>
      <c r="F40" s="76">
        <v>8.8</v>
      </c>
      <c r="G40" s="12">
        <v>10.7</v>
      </c>
      <c r="H40" s="12">
        <f t="shared" si="3"/>
        <v>1.8999999999999986</v>
      </c>
      <c r="I40" s="65" t="s">
        <v>49</v>
      </c>
      <c r="J40" s="39" t="s">
        <v>126</v>
      </c>
      <c r="K40" s="27"/>
      <c r="L40" s="38">
        <f t="shared" si="4"/>
        <v>1.8999999999999986</v>
      </c>
      <c r="M40" s="27"/>
      <c r="N40" s="33" t="s">
        <v>18</v>
      </c>
    </row>
    <row r="41" spans="1:16" ht="30" customHeight="1" thickBot="1">
      <c r="A41" s="52" t="s">
        <v>155</v>
      </c>
      <c r="B41" s="30" t="s">
        <v>42</v>
      </c>
      <c r="C41" s="30" t="s">
        <v>43</v>
      </c>
      <c r="D41" s="30" t="s">
        <v>55</v>
      </c>
      <c r="E41" s="73" t="s">
        <v>129</v>
      </c>
      <c r="F41" s="78">
        <v>0.047</v>
      </c>
      <c r="G41" s="48">
        <v>1.804</v>
      </c>
      <c r="H41" s="48">
        <f t="shared" si="3"/>
        <v>1.7570000000000001</v>
      </c>
      <c r="I41" s="67" t="s">
        <v>49</v>
      </c>
      <c r="J41" s="85" t="s">
        <v>85</v>
      </c>
      <c r="K41" s="86">
        <f>H41</f>
        <v>1.7570000000000001</v>
      </c>
      <c r="L41" s="31"/>
      <c r="M41" s="31"/>
      <c r="N41" s="49" t="s">
        <v>54</v>
      </c>
      <c r="P41" s="57"/>
    </row>
    <row r="42" spans="1:14" ht="46.5" customHeight="1" thickBot="1">
      <c r="A42" s="52" t="s">
        <v>156</v>
      </c>
      <c r="B42" s="30" t="s">
        <v>17</v>
      </c>
      <c r="C42" s="30" t="s">
        <v>19</v>
      </c>
      <c r="D42" s="30" t="s">
        <v>127</v>
      </c>
      <c r="E42" s="73" t="s">
        <v>128</v>
      </c>
      <c r="F42" s="78">
        <v>3.58</v>
      </c>
      <c r="G42" s="48">
        <v>4.88</v>
      </c>
      <c r="H42" s="48">
        <f t="shared" si="3"/>
        <v>1.2999999999999998</v>
      </c>
      <c r="I42" s="67" t="s">
        <v>49</v>
      </c>
      <c r="J42" s="56" t="s">
        <v>126</v>
      </c>
      <c r="K42" s="31"/>
      <c r="L42" s="55">
        <f>H42</f>
        <v>1.2999999999999998</v>
      </c>
      <c r="M42" s="31"/>
      <c r="N42" s="49" t="s">
        <v>18</v>
      </c>
    </row>
    <row r="43" spans="1:14" ht="18.75" customHeight="1">
      <c r="A43" s="122" t="s">
        <v>157</v>
      </c>
      <c r="B43" s="106" t="s">
        <v>21</v>
      </c>
      <c r="C43" s="106" t="s">
        <v>44</v>
      </c>
      <c r="D43" s="28" t="s">
        <v>106</v>
      </c>
      <c r="E43" s="70" t="s">
        <v>107</v>
      </c>
      <c r="F43" s="75">
        <v>9.45</v>
      </c>
      <c r="G43" s="25">
        <v>9.75</v>
      </c>
      <c r="H43" s="25">
        <f t="shared" si="3"/>
        <v>0.3000000000000007</v>
      </c>
      <c r="I43" s="61" t="s">
        <v>49</v>
      </c>
      <c r="J43" s="43" t="s">
        <v>86</v>
      </c>
      <c r="K43" s="26"/>
      <c r="L43" s="26"/>
      <c r="M43" s="40">
        <f aca="true" t="shared" si="5" ref="M43:M52">H43</f>
        <v>0.3000000000000007</v>
      </c>
      <c r="N43" s="34" t="s">
        <v>20</v>
      </c>
    </row>
    <row r="44" spans="1:14" ht="30" customHeight="1">
      <c r="A44" s="123"/>
      <c r="B44" s="107"/>
      <c r="C44" s="107"/>
      <c r="D44" s="19" t="s">
        <v>104</v>
      </c>
      <c r="E44" s="72" t="s">
        <v>102</v>
      </c>
      <c r="F44" s="77">
        <v>10.2</v>
      </c>
      <c r="G44" s="11">
        <v>10.3</v>
      </c>
      <c r="H44" s="11">
        <f t="shared" si="3"/>
        <v>0.10000000000000142</v>
      </c>
      <c r="I44" s="68" t="s">
        <v>49</v>
      </c>
      <c r="J44" s="42" t="s">
        <v>86</v>
      </c>
      <c r="K44" s="13"/>
      <c r="L44" s="13"/>
      <c r="M44" s="41">
        <f t="shared" si="5"/>
        <v>0.10000000000000142</v>
      </c>
      <c r="N44" s="32" t="s">
        <v>20</v>
      </c>
    </row>
    <row r="45" spans="1:14" ht="30" customHeight="1" thickBot="1">
      <c r="A45" s="124"/>
      <c r="B45" s="108"/>
      <c r="C45" s="108"/>
      <c r="D45" s="29" t="s">
        <v>105</v>
      </c>
      <c r="E45" s="71" t="s">
        <v>103</v>
      </c>
      <c r="F45" s="76">
        <v>11.52</v>
      </c>
      <c r="G45" s="12">
        <v>11.62</v>
      </c>
      <c r="H45" s="12">
        <f t="shared" si="3"/>
        <v>0.09999999999999964</v>
      </c>
      <c r="I45" s="62" t="s">
        <v>49</v>
      </c>
      <c r="J45" s="45" t="s">
        <v>86</v>
      </c>
      <c r="K45" s="27"/>
      <c r="L45" s="27"/>
      <c r="M45" s="44">
        <f t="shared" si="5"/>
        <v>0.09999999999999964</v>
      </c>
      <c r="N45" s="33" t="s">
        <v>20</v>
      </c>
    </row>
    <row r="46" spans="1:14" ht="30" customHeight="1">
      <c r="A46" s="122" t="s">
        <v>158</v>
      </c>
      <c r="B46" s="106" t="s">
        <v>22</v>
      </c>
      <c r="C46" s="106" t="s">
        <v>45</v>
      </c>
      <c r="D46" s="28" t="s">
        <v>98</v>
      </c>
      <c r="E46" s="70" t="s">
        <v>100</v>
      </c>
      <c r="F46" s="75">
        <v>2.773</v>
      </c>
      <c r="G46" s="25">
        <v>2.873</v>
      </c>
      <c r="H46" s="25">
        <f t="shared" si="3"/>
        <v>0.10000000000000009</v>
      </c>
      <c r="I46" s="63" t="s">
        <v>49</v>
      </c>
      <c r="J46" s="43" t="s">
        <v>86</v>
      </c>
      <c r="K46" s="26"/>
      <c r="L46" s="26"/>
      <c r="M46" s="40">
        <f t="shared" si="5"/>
        <v>0.10000000000000009</v>
      </c>
      <c r="N46" s="34" t="s">
        <v>20</v>
      </c>
    </row>
    <row r="47" spans="1:14" ht="39.75" customHeight="1" thickBot="1">
      <c r="A47" s="124"/>
      <c r="B47" s="108"/>
      <c r="C47" s="108"/>
      <c r="D47" s="29" t="s">
        <v>99</v>
      </c>
      <c r="E47" s="71" t="s">
        <v>101</v>
      </c>
      <c r="F47" s="76">
        <v>7.713</v>
      </c>
      <c r="G47" s="12">
        <v>7.813</v>
      </c>
      <c r="H47" s="12">
        <f t="shared" si="3"/>
        <v>0.09999999999999964</v>
      </c>
      <c r="I47" s="65" t="s">
        <v>49</v>
      </c>
      <c r="J47" s="45" t="s">
        <v>86</v>
      </c>
      <c r="K47" s="27"/>
      <c r="L47" s="27"/>
      <c r="M47" s="44">
        <f t="shared" si="5"/>
        <v>0.09999999999999964</v>
      </c>
      <c r="N47" s="33" t="s">
        <v>20</v>
      </c>
    </row>
    <row r="48" spans="1:14" ht="30" customHeight="1" thickBot="1">
      <c r="A48" s="54" t="s">
        <v>159</v>
      </c>
      <c r="B48" s="24" t="s">
        <v>23</v>
      </c>
      <c r="C48" s="24" t="s">
        <v>46</v>
      </c>
      <c r="D48" s="24" t="s">
        <v>71</v>
      </c>
      <c r="E48" s="74" t="s">
        <v>72</v>
      </c>
      <c r="F48" s="78">
        <v>0.005</v>
      </c>
      <c r="G48" s="48">
        <v>0.055</v>
      </c>
      <c r="H48" s="48">
        <f t="shared" si="3"/>
        <v>0.05</v>
      </c>
      <c r="I48" s="67" t="s">
        <v>49</v>
      </c>
      <c r="J48" s="47" t="s">
        <v>86</v>
      </c>
      <c r="K48" s="31"/>
      <c r="L48" s="31"/>
      <c r="M48" s="46">
        <f t="shared" si="5"/>
        <v>0.05</v>
      </c>
      <c r="N48" s="49" t="s">
        <v>20</v>
      </c>
    </row>
    <row r="49" spans="1:14" ht="18.75" customHeight="1">
      <c r="A49" s="123" t="s">
        <v>167</v>
      </c>
      <c r="B49" s="107" t="s">
        <v>10</v>
      </c>
      <c r="C49" s="107" t="s">
        <v>47</v>
      </c>
      <c r="D49" s="19" t="s">
        <v>77</v>
      </c>
      <c r="E49" s="72" t="s">
        <v>78</v>
      </c>
      <c r="F49" s="75">
        <v>0.01</v>
      </c>
      <c r="G49" s="25">
        <v>0.51</v>
      </c>
      <c r="H49" s="25">
        <f t="shared" si="3"/>
        <v>0.5</v>
      </c>
      <c r="I49" s="63" t="s">
        <v>49</v>
      </c>
      <c r="J49" s="43" t="s">
        <v>86</v>
      </c>
      <c r="K49" s="26"/>
      <c r="L49" s="26"/>
      <c r="M49" s="40">
        <f t="shared" si="5"/>
        <v>0.5</v>
      </c>
      <c r="N49" s="34" t="s">
        <v>51</v>
      </c>
    </row>
    <row r="50" spans="1:14" ht="18.75" customHeight="1">
      <c r="A50" s="123"/>
      <c r="B50" s="107"/>
      <c r="C50" s="107"/>
      <c r="D50" s="19" t="s">
        <v>75</v>
      </c>
      <c r="E50" s="72" t="s">
        <v>76</v>
      </c>
      <c r="F50" s="77">
        <v>1.178</v>
      </c>
      <c r="G50" s="11">
        <v>1.378</v>
      </c>
      <c r="H50" s="11">
        <f t="shared" si="3"/>
        <v>0.19999999999999996</v>
      </c>
      <c r="I50" s="64" t="s">
        <v>49</v>
      </c>
      <c r="J50" s="42" t="s">
        <v>86</v>
      </c>
      <c r="K50" s="13"/>
      <c r="L50" s="13"/>
      <c r="M50" s="41">
        <f t="shared" si="5"/>
        <v>0.19999999999999996</v>
      </c>
      <c r="N50" s="32" t="s">
        <v>51</v>
      </c>
    </row>
    <row r="51" spans="1:14" ht="18.75" customHeight="1">
      <c r="A51" s="123"/>
      <c r="B51" s="107"/>
      <c r="C51" s="107"/>
      <c r="D51" s="19" t="s">
        <v>73</v>
      </c>
      <c r="E51" s="72" t="s">
        <v>74</v>
      </c>
      <c r="F51" s="77">
        <v>9.55</v>
      </c>
      <c r="G51" s="11">
        <v>9.65</v>
      </c>
      <c r="H51" s="11">
        <f t="shared" si="3"/>
        <v>0.09999999999999964</v>
      </c>
      <c r="I51" s="64" t="s">
        <v>49</v>
      </c>
      <c r="J51" s="42" t="s">
        <v>86</v>
      </c>
      <c r="K51" s="13"/>
      <c r="L51" s="13"/>
      <c r="M51" s="41">
        <f t="shared" si="5"/>
        <v>0.09999999999999964</v>
      </c>
      <c r="N51" s="32" t="s">
        <v>20</v>
      </c>
    </row>
    <row r="52" spans="1:14" ht="27.75" customHeight="1" thickBot="1">
      <c r="A52" s="124"/>
      <c r="B52" s="108"/>
      <c r="C52" s="108"/>
      <c r="D52" s="29" t="s">
        <v>71</v>
      </c>
      <c r="E52" s="71" t="s">
        <v>72</v>
      </c>
      <c r="F52" s="76">
        <v>9.743</v>
      </c>
      <c r="G52" s="12">
        <v>9.843</v>
      </c>
      <c r="H52" s="12">
        <f t="shared" si="3"/>
        <v>0.09999999999999964</v>
      </c>
      <c r="I52" s="65" t="s">
        <v>49</v>
      </c>
      <c r="J52" s="45" t="s">
        <v>86</v>
      </c>
      <c r="K52" s="27"/>
      <c r="L52" s="27"/>
      <c r="M52" s="44">
        <f t="shared" si="5"/>
        <v>0.09999999999999964</v>
      </c>
      <c r="N52" s="33" t="s">
        <v>20</v>
      </c>
    </row>
    <row r="53" spans="1:13" ht="18.75" customHeight="1" thickBot="1">
      <c r="A53" s="135" t="s">
        <v>177</v>
      </c>
      <c r="B53" s="136"/>
      <c r="C53" s="136"/>
      <c r="D53" s="136"/>
      <c r="E53" s="136"/>
      <c r="F53" s="136"/>
      <c r="G53" s="137"/>
      <c r="H53" s="14">
        <f>SUM(H8:H52)</f>
        <v>26.48000000000001</v>
      </c>
      <c r="I53" s="22"/>
      <c r="J53" s="23"/>
      <c r="K53" s="87">
        <f>SUM(K8:K52)</f>
        <v>16.080000000000002</v>
      </c>
      <c r="L53" s="69">
        <f>SUM(L8:L52)</f>
        <v>5.499999999999998</v>
      </c>
      <c r="M53" s="58">
        <f>SUM(M8:M52)</f>
        <v>4.899999999999998</v>
      </c>
    </row>
    <row r="54" spans="8:13" ht="15" thickBot="1">
      <c r="H54" s="141" t="s">
        <v>57</v>
      </c>
      <c r="I54" s="142"/>
      <c r="J54" s="59"/>
      <c r="K54" s="125">
        <f>K53+L53+M53</f>
        <v>26.479999999999997</v>
      </c>
      <c r="L54" s="125"/>
      <c r="M54" s="130"/>
    </row>
    <row r="55" spans="8:13" ht="15" thickBot="1">
      <c r="H55" s="143" t="s">
        <v>58</v>
      </c>
      <c r="I55" s="144"/>
      <c r="J55" s="60"/>
      <c r="K55" s="125">
        <f>SUM(K8:M52)</f>
        <v>26.48000000000001</v>
      </c>
      <c r="L55" s="126"/>
      <c r="M55" s="127"/>
    </row>
    <row r="56" ht="15" thickBot="1"/>
    <row r="57" spans="1:14" ht="30" customHeight="1" thickBot="1">
      <c r="A57" s="138" t="s">
        <v>182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40"/>
    </row>
    <row r="58" spans="1:14" ht="30" customHeight="1" thickBot="1">
      <c r="A58" s="159" t="s">
        <v>173</v>
      </c>
      <c r="B58" s="160"/>
      <c r="C58" s="160"/>
      <c r="D58" s="160"/>
      <c r="E58" s="160"/>
      <c r="F58" s="160"/>
      <c r="G58" s="160"/>
      <c r="H58" s="169">
        <f>K53</f>
        <v>16.080000000000002</v>
      </c>
      <c r="I58" s="170"/>
      <c r="J58" s="170"/>
      <c r="K58" s="170"/>
      <c r="L58" s="170"/>
      <c r="M58" s="171"/>
      <c r="N58" s="88" t="s">
        <v>0</v>
      </c>
    </row>
    <row r="59" spans="1:14" ht="30" customHeight="1" thickBot="1">
      <c r="A59" s="159" t="s">
        <v>172</v>
      </c>
      <c r="B59" s="160"/>
      <c r="C59" s="160"/>
      <c r="D59" s="160"/>
      <c r="E59" s="160"/>
      <c r="F59" s="160"/>
      <c r="G59" s="160"/>
      <c r="H59" s="166">
        <f>L53</f>
        <v>5.499999999999998</v>
      </c>
      <c r="I59" s="167"/>
      <c r="J59" s="167"/>
      <c r="K59" s="167"/>
      <c r="L59" s="167"/>
      <c r="M59" s="168"/>
      <c r="N59" s="89" t="s">
        <v>0</v>
      </c>
    </row>
    <row r="60" spans="1:14" ht="30" customHeight="1" thickBot="1">
      <c r="A60" s="161" t="s">
        <v>168</v>
      </c>
      <c r="B60" s="162"/>
      <c r="C60" s="162"/>
      <c r="D60" s="162"/>
      <c r="E60" s="162"/>
      <c r="F60" s="162"/>
      <c r="G60" s="163"/>
      <c r="H60" s="172">
        <f>M53</f>
        <v>4.899999999999998</v>
      </c>
      <c r="I60" s="173"/>
      <c r="J60" s="173"/>
      <c r="K60" s="173"/>
      <c r="L60" s="173"/>
      <c r="M60" s="174"/>
      <c r="N60" s="90" t="s">
        <v>0</v>
      </c>
    </row>
    <row r="61" spans="1:14" ht="30" customHeight="1">
      <c r="A61" s="164" t="s">
        <v>174</v>
      </c>
      <c r="B61" s="165"/>
      <c r="C61" s="165"/>
      <c r="D61" s="165"/>
      <c r="E61" s="165"/>
      <c r="F61" s="165"/>
      <c r="G61" s="165"/>
      <c r="H61" s="150" t="s">
        <v>180</v>
      </c>
      <c r="I61" s="151"/>
      <c r="J61" s="151"/>
      <c r="K61" s="151"/>
      <c r="L61" s="151"/>
      <c r="M61" s="151"/>
      <c r="N61" s="152"/>
    </row>
    <row r="62" spans="1:14" ht="27.75" customHeight="1">
      <c r="A62" s="145" t="s">
        <v>178</v>
      </c>
      <c r="B62" s="146"/>
      <c r="C62" s="146"/>
      <c r="D62" s="146"/>
      <c r="E62" s="146"/>
      <c r="F62" s="146"/>
      <c r="G62" s="146"/>
      <c r="H62" s="153"/>
      <c r="I62" s="154"/>
      <c r="J62" s="154"/>
      <c r="K62" s="154"/>
      <c r="L62" s="154"/>
      <c r="M62" s="154"/>
      <c r="N62" s="155"/>
    </row>
    <row r="63" spans="1:14" ht="48" customHeight="1" thickBot="1">
      <c r="A63" s="147" t="s">
        <v>179</v>
      </c>
      <c r="B63" s="148"/>
      <c r="C63" s="148"/>
      <c r="D63" s="148"/>
      <c r="E63" s="148"/>
      <c r="F63" s="148"/>
      <c r="G63" s="149"/>
      <c r="H63" s="156"/>
      <c r="I63" s="157"/>
      <c r="J63" s="157"/>
      <c r="K63" s="157"/>
      <c r="L63" s="157"/>
      <c r="M63" s="157"/>
      <c r="N63" s="158"/>
    </row>
    <row r="64" spans="1:5" ht="14.25">
      <c r="A64" s="17"/>
      <c r="B64" s="16"/>
      <c r="C64" s="16"/>
      <c r="D64" s="18"/>
      <c r="E64" s="18"/>
    </row>
    <row r="65" spans="1:5" ht="14.25">
      <c r="A65" s="17"/>
      <c r="B65" s="16"/>
      <c r="C65" s="16"/>
      <c r="D65" s="18"/>
      <c r="E65" s="18"/>
    </row>
    <row r="66" spans="1:5" ht="14.25">
      <c r="A66" s="17"/>
      <c r="B66" s="16"/>
      <c r="C66" s="16"/>
      <c r="D66" s="18"/>
      <c r="E66" s="18"/>
    </row>
    <row r="67" spans="1:5" ht="14.25">
      <c r="A67" s="17"/>
      <c r="B67" s="16"/>
      <c r="C67" s="16"/>
      <c r="D67" s="18"/>
      <c r="E67" s="18"/>
    </row>
  </sheetData>
  <sheetProtection/>
  <mergeCells count="67">
    <mergeCell ref="A62:G62"/>
    <mergeCell ref="A63:G63"/>
    <mergeCell ref="H61:N63"/>
    <mergeCell ref="A58:G58"/>
    <mergeCell ref="A59:G59"/>
    <mergeCell ref="A60:G60"/>
    <mergeCell ref="A61:G61"/>
    <mergeCell ref="H59:M59"/>
    <mergeCell ref="H58:M58"/>
    <mergeCell ref="H60:M60"/>
    <mergeCell ref="C43:C45"/>
    <mergeCell ref="A30:A34"/>
    <mergeCell ref="B30:B34"/>
    <mergeCell ref="C30:C34"/>
    <mergeCell ref="A57:N57"/>
    <mergeCell ref="H54:I54"/>
    <mergeCell ref="H55:I55"/>
    <mergeCell ref="A43:A45"/>
    <mergeCell ref="B43:B45"/>
    <mergeCell ref="A49:A52"/>
    <mergeCell ref="C49:C52"/>
    <mergeCell ref="B49:B52"/>
    <mergeCell ref="B46:B47"/>
    <mergeCell ref="C46:C47"/>
    <mergeCell ref="A46:A47"/>
    <mergeCell ref="A53:G53"/>
    <mergeCell ref="K55:M55"/>
    <mergeCell ref="K5:K6"/>
    <mergeCell ref="L5:L6"/>
    <mergeCell ref="M5:M6"/>
    <mergeCell ref="K54:M54"/>
    <mergeCell ref="B37:B40"/>
    <mergeCell ref="B4:B7"/>
    <mergeCell ref="I4:I7"/>
    <mergeCell ref="D4:D7"/>
    <mergeCell ref="C4:C7"/>
    <mergeCell ref="A37:A40"/>
    <mergeCell ref="C37:C40"/>
    <mergeCell ref="B8:B9"/>
    <mergeCell ref="A8:A9"/>
    <mergeCell ref="A26:A27"/>
    <mergeCell ref="B26:B27"/>
    <mergeCell ref="B35:B36"/>
    <mergeCell ref="A35:A36"/>
    <mergeCell ref="A10:A12"/>
    <mergeCell ref="B10:B12"/>
    <mergeCell ref="A14:A21"/>
    <mergeCell ref="B14:B21"/>
    <mergeCell ref="C26:C27"/>
    <mergeCell ref="C35:C36"/>
    <mergeCell ref="A24:A25"/>
    <mergeCell ref="B24:B25"/>
    <mergeCell ref="C24:C25"/>
    <mergeCell ref="C14:C21"/>
    <mergeCell ref="A1:N1"/>
    <mergeCell ref="A2:N2"/>
    <mergeCell ref="G5:G7"/>
    <mergeCell ref="H5:H7"/>
    <mergeCell ref="F4:G4"/>
    <mergeCell ref="F5:F7"/>
    <mergeCell ref="K4:M4"/>
    <mergeCell ref="J4:J7"/>
    <mergeCell ref="E4:E7"/>
    <mergeCell ref="N5:N7"/>
    <mergeCell ref="A4:A7"/>
    <mergeCell ref="C10:C12"/>
    <mergeCell ref="C8:C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  <rowBreaks count="2" manualBreakCount="2">
    <brk id="25" max="255" man="1"/>
    <brk id="4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2010-10-11T11:35:25Z</cp:lastPrinted>
  <dcterms:created xsi:type="dcterms:W3CDTF">2008-09-26T08:05:27Z</dcterms:created>
  <dcterms:modified xsi:type="dcterms:W3CDTF">2011-09-28T11:39:47Z</dcterms:modified>
  <cp:category/>
  <cp:version/>
  <cp:contentType/>
  <cp:contentStatus/>
</cp:coreProperties>
</file>